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slingtoncouncil-my.sharepoint.com/personal/suzie_crawford_islington_gov_uk/Documents/Desktop/"/>
    </mc:Choice>
  </mc:AlternateContent>
  <xr:revisionPtr revIDLastSave="0" documentId="8_{9A9B4E26-7468-4628-AA71-E66BB0089FDA}" xr6:coauthVersionLast="47" xr6:coauthVersionMax="47" xr10:uidLastSave="{00000000-0000-0000-0000-000000000000}"/>
  <bookViews>
    <workbookView xWindow="-110" yWindow="-110" windowWidth="19420" windowHeight="10420" xr2:uid="{FF6E2C0E-16B0-46F2-A1C3-1CE00FF74846}"/>
  </bookViews>
  <sheets>
    <sheet name="2022-23 DSG (20.07.22)" sheetId="1" r:id="rId1"/>
  </sheets>
  <externalReferences>
    <externalReference r:id="rId2"/>
  </externalReferences>
  <definedNames>
    <definedName name="Ceiling" localSheetId="0">#REF!</definedName>
    <definedName name="Ceiling">#REF!</definedName>
    <definedName name="DISTRIBUTION_FROM_2012_13" localSheetId="0">#REF!</definedName>
    <definedName name="DISTRIBUTION_FROM_2012_13">#REF!</definedName>
    <definedName name="Floor" localSheetId="0">#REF!</definedName>
    <definedName name="Floor">#REF!</definedName>
    <definedName name="Individual_School_Budget_2013_14" localSheetId="0">#REF!</definedName>
    <definedName name="Individual_School_Budget_2013_14">#REF!</definedName>
    <definedName name="Name">[1]Summary!$D$4:$D$48</definedName>
    <definedName name="_xlnm.Print_Area" localSheetId="0">'2022-23 DSG (20.07.22)'!$A$1:$K$47</definedName>
    <definedName name="Scale_Factor" localSheetId="0">#REF!</definedName>
    <definedName name="Scale_Factor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39" i="1" l="1"/>
  <c r="J39" i="1"/>
  <c r="K39" i="1" s="1"/>
  <c r="G38" i="1"/>
  <c r="D38" i="1"/>
  <c r="E37" i="1"/>
  <c r="H37" i="1" s="1"/>
  <c r="D37" i="1"/>
  <c r="J37" i="1" s="1"/>
  <c r="K37" i="1" s="1"/>
  <c r="L36" i="1"/>
  <c r="I36" i="1"/>
  <c r="H36" i="1"/>
  <c r="G36" i="1"/>
  <c r="D36" i="1"/>
  <c r="I35" i="1"/>
  <c r="H35" i="1"/>
  <c r="G35" i="1"/>
  <c r="D35" i="1"/>
  <c r="L35" i="1" s="1"/>
  <c r="I34" i="1"/>
  <c r="H34" i="1"/>
  <c r="G34" i="1"/>
  <c r="D34" i="1"/>
  <c r="L34" i="1" s="1"/>
  <c r="L30" i="1"/>
  <c r="J30" i="1"/>
  <c r="K30" i="1" s="1"/>
  <c r="L28" i="1"/>
  <c r="J28" i="1"/>
  <c r="K28" i="1" s="1"/>
  <c r="L26" i="1"/>
  <c r="J26" i="1"/>
  <c r="K26" i="1" s="1"/>
  <c r="L25" i="1"/>
  <c r="J25" i="1"/>
  <c r="K25" i="1" s="1"/>
  <c r="L24" i="1"/>
  <c r="J24" i="1"/>
  <c r="G23" i="1"/>
  <c r="G29" i="1" s="1"/>
  <c r="D23" i="1"/>
  <c r="D29" i="1" s="1"/>
  <c r="D32" i="1" s="1"/>
  <c r="L22" i="1"/>
  <c r="J22" i="1"/>
  <c r="L18" i="1"/>
  <c r="J18" i="1"/>
  <c r="K18" i="1" s="1"/>
  <c r="I18" i="1"/>
  <c r="I17" i="1"/>
  <c r="E17" i="1"/>
  <c r="B17" i="1"/>
  <c r="D17" i="1" s="1"/>
  <c r="I15" i="1"/>
  <c r="L13" i="1"/>
  <c r="J13" i="1"/>
  <c r="K13" i="1" s="1"/>
  <c r="L12" i="1"/>
  <c r="J12" i="1"/>
  <c r="K12" i="1" s="1"/>
  <c r="E11" i="1"/>
  <c r="E15" i="1" s="1"/>
  <c r="B11" i="1"/>
  <c r="B15" i="1" s="1"/>
  <c r="L10" i="1"/>
  <c r="J10" i="1"/>
  <c r="L9" i="1"/>
  <c r="L8" i="1"/>
  <c r="L15" i="1" s="1"/>
  <c r="J8" i="1"/>
  <c r="I7" i="1"/>
  <c r="H7" i="1"/>
  <c r="G7" i="1"/>
  <c r="D7" i="1"/>
  <c r="J7" i="1" s="1"/>
  <c r="L6" i="1"/>
  <c r="L11" i="1" s="1"/>
  <c r="I6" i="1"/>
  <c r="H6" i="1"/>
  <c r="G6" i="1"/>
  <c r="D6" i="1"/>
  <c r="G41" i="1" l="1"/>
  <c r="H17" i="1"/>
  <c r="G11" i="1"/>
  <c r="L7" i="1"/>
  <c r="D11" i="1"/>
  <c r="C11" i="1" s="1"/>
  <c r="C15" i="1" s="1"/>
  <c r="H11" i="1"/>
  <c r="H15" i="1" s="1"/>
  <c r="G15" i="1"/>
  <c r="F11" i="1"/>
  <c r="F15" i="1" s="1"/>
  <c r="G32" i="1"/>
  <c r="K7" i="1"/>
  <c r="K8" i="1"/>
  <c r="G17" i="1"/>
  <c r="L23" i="1"/>
  <c r="L29" i="1" s="1"/>
  <c r="J34" i="1"/>
  <c r="J35" i="1"/>
  <c r="K35" i="1" s="1"/>
  <c r="J36" i="1"/>
  <c r="K36" i="1" s="1"/>
  <c r="D20" i="1"/>
  <c r="L17" i="1"/>
  <c r="L20" i="1" s="1"/>
  <c r="K24" i="1"/>
  <c r="L37" i="1"/>
  <c r="L41" i="1" s="1"/>
  <c r="L38" i="1"/>
  <c r="K10" i="1"/>
  <c r="J38" i="1"/>
  <c r="K38" i="1" s="1"/>
  <c r="D41" i="1"/>
  <c r="K22" i="1"/>
  <c r="J23" i="1"/>
  <c r="J6" i="1"/>
  <c r="D43" i="1" l="1"/>
  <c r="D45" i="1" s="1"/>
  <c r="D15" i="1"/>
  <c r="L43" i="1"/>
  <c r="L32" i="1"/>
  <c r="L44" i="1" s="1"/>
  <c r="K23" i="1"/>
  <c r="J29" i="1"/>
  <c r="G20" i="1"/>
  <c r="G44" i="1" s="1"/>
  <c r="J17" i="1"/>
  <c r="J41" i="1"/>
  <c r="K41" i="1" s="1"/>
  <c r="K34" i="1"/>
  <c r="D44" i="1"/>
  <c r="D31" i="1" s="1"/>
  <c r="D14" i="1"/>
  <c r="K6" i="1"/>
  <c r="J11" i="1"/>
  <c r="G40" i="1" l="1"/>
  <c r="G31" i="1"/>
  <c r="D40" i="1"/>
  <c r="K11" i="1"/>
  <c r="K15" i="1" s="1"/>
  <c r="J15" i="1"/>
  <c r="K17" i="1"/>
  <c r="J20" i="1"/>
  <c r="K20" i="1" s="1"/>
  <c r="G19" i="1"/>
  <c r="G43" i="1"/>
  <c r="G45" i="1" s="1"/>
  <c r="G14" i="1"/>
  <c r="D19" i="1"/>
  <c r="J32" i="1"/>
  <c r="J43" i="1" l="1"/>
  <c r="J45" i="1"/>
  <c r="K43" i="1"/>
  <c r="J44" i="1"/>
  <c r="K44" i="1" s="1"/>
</calcChain>
</file>

<file path=xl/sharedStrings.xml><?xml version="1.0" encoding="utf-8"?>
<sst xmlns="http://schemas.openxmlformats.org/spreadsheetml/2006/main" count="65" uniqueCount="50">
  <si>
    <t>2022-23 DSG Allocations</t>
  </si>
  <si>
    <t>2022-23
(20/07/2022)
Eyrs adj (Jan 22 data) &amp; HN Adjs</t>
  </si>
  <si>
    <t>2022-23
DSG Settlement
(16/12/2021)
(Based on Oct 21 data)</t>
  </si>
  <si>
    <t>Change
DSG Settlement vs Early Years
(Recoupment &amp; Eyrs estimates)</t>
  </si>
  <si>
    <t>%
Change</t>
  </si>
  <si>
    <t>Net
Change</t>
  </si>
  <si>
    <t>Pupil Nos</t>
  </si>
  <si>
    <t>Unit value</t>
  </si>
  <si>
    <t>DSG Funding</t>
  </si>
  <si>
    <t>Schools Block:</t>
  </si>
  <si>
    <t>£</t>
  </si>
  <si>
    <t>Primary Pupils</t>
  </si>
  <si>
    <t>Secondary Pupils</t>
  </si>
  <si>
    <t>Growth</t>
  </si>
  <si>
    <t>Funding adj</t>
  </si>
  <si>
    <t>Premises</t>
  </si>
  <si>
    <t>Schools Block - before recoupment</t>
  </si>
  <si>
    <t>National non-domestic rates within the premises factor</t>
  </si>
  <si>
    <t>Academy Recoupment:</t>
  </si>
  <si>
    <t>% of Total DSG</t>
  </si>
  <si>
    <t>Total Schools Block - after recoupment</t>
  </si>
  <si>
    <t>Central School Services Block:</t>
  </si>
  <si>
    <t>Ongoing Duties</t>
  </si>
  <si>
    <t>Historic Commitments</t>
  </si>
  <si>
    <t>Total CSSB</t>
  </si>
  <si>
    <t>High Needs Block:</t>
  </si>
  <si>
    <t>National Funding Formula</t>
  </si>
  <si>
    <t>Basic Entitlement Factor (Sp Schs &amp; Acads)</t>
  </si>
  <si>
    <t>Import / Export adjs</t>
  </si>
  <si>
    <t>Special Free Schools</t>
  </si>
  <si>
    <t>Hospital education**, AP teachers pay/pension and supplementary funding*** factor total (provisional)</t>
  </si>
  <si>
    <t>Add'l High Needs Funding</t>
  </si>
  <si>
    <t>Supplementary Grant Funding (NiC)</t>
  </si>
  <si>
    <t>High Needs Block - before recoupment</t>
  </si>
  <si>
    <t>EFA Direct funding of places</t>
  </si>
  <si>
    <t>Total High Needs Block - after recoupment</t>
  </si>
  <si>
    <t>Early Years Block:</t>
  </si>
  <si>
    <t>PTE</t>
  </si>
  <si>
    <t>£/hour</t>
  </si>
  <si>
    <r>
      <t xml:space="preserve">3&amp;4 Year Old </t>
    </r>
    <r>
      <rPr>
        <sz val="8"/>
        <color theme="1"/>
        <rFont val="Arial"/>
        <family val="2"/>
      </rPr>
      <t>(Schs + PVI)</t>
    </r>
  </si>
  <si>
    <r>
      <t xml:space="preserve">3&amp;4 Year Extended </t>
    </r>
    <r>
      <rPr>
        <sz val="8"/>
        <color theme="1"/>
        <rFont val="Arial"/>
        <family val="2"/>
      </rPr>
      <t>(Schs + PVI)</t>
    </r>
  </si>
  <si>
    <r>
      <t xml:space="preserve">2 Year Old </t>
    </r>
    <r>
      <rPr>
        <sz val="8"/>
        <color theme="1"/>
        <rFont val="Arial"/>
        <family val="2"/>
      </rPr>
      <t>(Schs + PVI)</t>
    </r>
  </si>
  <si>
    <r>
      <t xml:space="preserve">EYPPG </t>
    </r>
    <r>
      <rPr>
        <sz val="8"/>
        <color theme="1"/>
        <rFont val="Arial"/>
        <family val="2"/>
      </rPr>
      <t>(Schs + PVI)</t>
    </r>
  </si>
  <si>
    <t>MNS</t>
  </si>
  <si>
    <t>DAF</t>
  </si>
  <si>
    <t>Total Early Years Block</t>
  </si>
  <si>
    <t>Total DSG before Recoupment</t>
  </si>
  <si>
    <t>Total DSG after Recoupment</t>
  </si>
  <si>
    <t xml:space="preserve">N.B. Supplementary Grant funding announced 16/12/21:
1. Mainstream Funding - £4,150,495 - For 2022-23 will not be included within DSG, rather paid as a separate grant.  From 2023-24, will be moved to within DSG Schools Block. Relates to Health and Social Care Levy and wider cost pressures
2. High Needs Block - £1,515,506. Relates to Health and Social Care Levy
</t>
  </si>
  <si>
    <t>AGENDA ITEM - 6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</si>
</sst>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0.0%"/>
    <numFmt numFmtId="165" formatCode="_-* #,##0_-;\-* #,##0_-;_-* &quot;-&quot;??_-;_-@_-"/>
    <numFmt numFmtId="166" formatCode="_(* #,##0.00_);_(* \(#,##0.00\);_(* &quot;-&quot;??_);_(@_)"/>
    <numFmt numFmtId="167" formatCode="_(* #,##0.0_);_(* \(#,##0.0\);_(* &quot;-&quot;??_);_(@_)"/>
  </numFmts>
  <fonts count="25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b/>
      <sz val="14"/>
      <color theme="1"/>
      <name val="Arial"/>
      <family val="2"/>
    </font>
    <font>
      <sz val="9"/>
      <color theme="1"/>
      <name val="Arial"/>
      <family val="2"/>
    </font>
    <font>
      <b/>
      <sz val="16"/>
      <color theme="1"/>
      <name val="Arial"/>
      <family val="2"/>
    </font>
    <font>
      <sz val="10"/>
      <name val="Arial"/>
      <family val="2"/>
    </font>
    <font>
      <b/>
      <sz val="9"/>
      <color theme="1"/>
      <name val="Arial"/>
      <family val="2"/>
    </font>
    <font>
      <b/>
      <sz val="10"/>
      <color rgb="FF0070C0"/>
      <name val="Arial"/>
      <family val="2"/>
    </font>
    <font>
      <sz val="9"/>
      <name val="Arial"/>
      <family val="2"/>
    </font>
    <font>
      <i/>
      <sz val="10"/>
      <color theme="1"/>
      <name val="Arial"/>
      <family val="2"/>
    </font>
    <font>
      <i/>
      <sz val="9"/>
      <color theme="1"/>
      <name val="Arial"/>
      <family val="2"/>
    </font>
    <font>
      <i/>
      <sz val="10"/>
      <name val="Arial"/>
      <family val="2"/>
    </font>
    <font>
      <b/>
      <sz val="8"/>
      <color rgb="FF0070C0"/>
      <name val="Arial"/>
      <family val="2"/>
    </font>
    <font>
      <i/>
      <sz val="10"/>
      <color rgb="FFFF0000"/>
      <name val="Arial"/>
      <family val="2"/>
    </font>
    <font>
      <i/>
      <sz val="10"/>
      <color theme="0"/>
      <name val="Arial"/>
      <family val="2"/>
    </font>
    <font>
      <b/>
      <sz val="9"/>
      <color theme="0"/>
      <name val="Arial"/>
      <family val="2"/>
    </font>
    <font>
      <b/>
      <i/>
      <sz val="8"/>
      <color rgb="FF0070C0"/>
      <name val="Arial"/>
      <family val="2"/>
    </font>
    <font>
      <b/>
      <sz val="9"/>
      <color rgb="FF0070C0"/>
      <name val="Arial"/>
      <family val="2"/>
    </font>
    <font>
      <sz val="8"/>
      <color theme="1"/>
      <name val="Arial"/>
      <family val="2"/>
    </font>
    <font>
      <b/>
      <sz val="10"/>
      <name val="Arial"/>
      <family val="2"/>
    </font>
    <font>
      <b/>
      <sz val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9" fillId="0" borderId="0" applyFont="0" applyFill="0" applyBorder="0" applyAlignment="0" applyProtection="0"/>
    <xf numFmtId="0" fontId="9" fillId="0" borderId="0"/>
  </cellStyleXfs>
  <cellXfs count="177">
    <xf numFmtId="0" fontId="0" fillId="0" borderId="0" xfId="0"/>
    <xf numFmtId="0" fontId="6" fillId="0" borderId="0" xfId="0" applyFont="1"/>
    <xf numFmtId="3" fontId="0" fillId="0" borderId="0" xfId="0" applyNumberFormat="1"/>
    <xf numFmtId="164" fontId="7" fillId="0" borderId="0" xfId="2" applyNumberFormat="1" applyFont="1"/>
    <xf numFmtId="164" fontId="8" fillId="0" borderId="0" xfId="2" applyNumberFormat="1" applyFont="1" applyAlignment="1">
      <alignment horizontal="right"/>
    </xf>
    <xf numFmtId="165" fontId="0" fillId="0" borderId="0" xfId="1" applyNumberFormat="1" applyFont="1"/>
    <xf numFmtId="164" fontId="10" fillId="4" borderId="3" xfId="2" applyNumberFormat="1" applyFont="1" applyFill="1" applyBorder="1" applyAlignment="1">
      <alignment horizontal="center" vertical="center" wrapText="1"/>
    </xf>
    <xf numFmtId="165" fontId="4" fillId="3" borderId="4" xfId="1" applyNumberFormat="1" applyFont="1" applyFill="1" applyBorder="1" applyAlignment="1">
      <alignment horizontal="center" vertical="center" wrapText="1"/>
    </xf>
    <xf numFmtId="0" fontId="0" fillId="0" borderId="4" xfId="0" applyBorder="1"/>
    <xf numFmtId="167" fontId="4" fillId="0" borderId="1" xfId="3" applyNumberFormat="1" applyFont="1" applyBorder="1" applyAlignment="1">
      <alignment horizontal="center" wrapText="1"/>
    </xf>
    <xf numFmtId="0" fontId="4" fillId="0" borderId="2" xfId="3" applyNumberFormat="1" applyFont="1" applyBorder="1" applyAlignment="1">
      <alignment horizontal="center" wrapText="1"/>
    </xf>
    <xf numFmtId="165" fontId="4" fillId="0" borderId="3" xfId="3" applyNumberFormat="1" applyFont="1" applyBorder="1" applyAlignment="1">
      <alignment horizontal="center" wrapText="1"/>
    </xf>
    <xf numFmtId="164" fontId="10" fillId="0" borderId="3" xfId="2" applyNumberFormat="1" applyFont="1" applyBorder="1" applyAlignment="1">
      <alignment horizontal="center" wrapText="1"/>
    </xf>
    <xf numFmtId="165" fontId="4" fillId="0" borderId="4" xfId="1" applyNumberFormat="1" applyFont="1" applyBorder="1" applyAlignment="1">
      <alignment horizontal="center" wrapText="1"/>
    </xf>
    <xf numFmtId="0" fontId="11" fillId="0" borderId="5" xfId="4" applyFont="1" applyBorder="1" applyAlignment="1">
      <alignment wrapText="1"/>
    </xf>
    <xf numFmtId="0" fontId="4" fillId="0" borderId="6" xfId="0" applyFont="1" applyBorder="1"/>
    <xf numFmtId="0" fontId="4" fillId="0" borderId="7" xfId="0" applyFont="1" applyBorder="1"/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164" fontId="10" fillId="0" borderId="8" xfId="2" applyNumberFormat="1" applyFont="1" applyBorder="1" applyAlignment="1">
      <alignment horizontal="center"/>
    </xf>
    <xf numFmtId="165" fontId="4" fillId="0" borderId="5" xfId="1" applyNumberFormat="1" applyFont="1" applyBorder="1" applyAlignment="1">
      <alignment horizontal="center"/>
    </xf>
    <xf numFmtId="0" fontId="4" fillId="0" borderId="0" xfId="0" applyFont="1"/>
    <xf numFmtId="0" fontId="0" fillId="0" borderId="9" xfId="0" applyBorder="1"/>
    <xf numFmtId="3" fontId="0" fillId="0" borderId="10" xfId="0" applyNumberFormat="1" applyBorder="1"/>
    <xf numFmtId="4" fontId="0" fillId="0" borderId="0" xfId="0" applyNumberFormat="1"/>
    <xf numFmtId="165" fontId="0" fillId="0" borderId="10" xfId="1" applyNumberFormat="1" applyFont="1" applyBorder="1"/>
    <xf numFmtId="43" fontId="0" fillId="0" borderId="0" xfId="1" applyFont="1" applyBorder="1"/>
    <xf numFmtId="165" fontId="0" fillId="0" borderId="11" xfId="1" applyNumberFormat="1" applyFont="1" applyBorder="1"/>
    <xf numFmtId="164" fontId="7" fillId="0" borderId="11" xfId="2" applyNumberFormat="1" applyFont="1" applyBorder="1"/>
    <xf numFmtId="3" fontId="0" fillId="0" borderId="11" xfId="0" applyNumberFormat="1" applyBorder="1"/>
    <xf numFmtId="165" fontId="0" fillId="0" borderId="9" xfId="1" applyNumberFormat="1" applyFont="1" applyBorder="1"/>
    <xf numFmtId="0" fontId="9" fillId="0" borderId="9" xfId="0" applyFont="1" applyBorder="1" applyAlignment="1">
      <alignment vertical="center"/>
    </xf>
    <xf numFmtId="3" fontId="9" fillId="0" borderId="10" xfId="0" applyNumberFormat="1" applyFont="1" applyBorder="1" applyAlignment="1">
      <alignment vertical="center"/>
    </xf>
    <xf numFmtId="3" fontId="9" fillId="0" borderId="0" xfId="0" applyNumberFormat="1" applyFont="1" applyAlignment="1">
      <alignment vertical="center"/>
    </xf>
    <xf numFmtId="165" fontId="9" fillId="0" borderId="10" xfId="1" applyNumberFormat="1" applyFont="1" applyBorder="1" applyAlignment="1">
      <alignment vertical="center"/>
    </xf>
    <xf numFmtId="165" fontId="9" fillId="0" borderId="0" xfId="1" applyNumberFormat="1" applyFont="1" applyBorder="1" applyAlignment="1">
      <alignment vertical="center"/>
    </xf>
    <xf numFmtId="165" fontId="9" fillId="0" borderId="11" xfId="1" applyNumberFormat="1" applyFont="1" applyBorder="1" applyAlignment="1">
      <alignment vertical="center"/>
    </xf>
    <xf numFmtId="164" fontId="12" fillId="0" borderId="11" xfId="2" applyNumberFormat="1" applyFont="1" applyBorder="1" applyAlignment="1">
      <alignment vertical="center"/>
    </xf>
    <xf numFmtId="165" fontId="9" fillId="0" borderId="9" xfId="1" applyNumberFormat="1" applyFont="1" applyBorder="1" applyAlignment="1">
      <alignment vertical="center"/>
    </xf>
    <xf numFmtId="0" fontId="9" fillId="0" borderId="0" xfId="0" applyFont="1" applyAlignment="1">
      <alignment vertical="center"/>
    </xf>
    <xf numFmtId="165" fontId="0" fillId="0" borderId="0" xfId="1" applyNumberFormat="1" applyFont="1" applyBorder="1"/>
    <xf numFmtId="0" fontId="4" fillId="5" borderId="12" xfId="0" applyFont="1" applyFill="1" applyBorder="1"/>
    <xf numFmtId="3" fontId="0" fillId="5" borderId="13" xfId="0" applyNumberFormat="1" applyFill="1" applyBorder="1"/>
    <xf numFmtId="3" fontId="13" fillId="5" borderId="14" xfId="0" applyNumberFormat="1" applyFont="1" applyFill="1" applyBorder="1"/>
    <xf numFmtId="3" fontId="4" fillId="5" borderId="14" xfId="0" applyNumberFormat="1" applyFont="1" applyFill="1" applyBorder="1"/>
    <xf numFmtId="3" fontId="4" fillId="5" borderId="15" xfId="0" applyNumberFormat="1" applyFont="1" applyFill="1" applyBorder="1"/>
    <xf numFmtId="164" fontId="10" fillId="5" borderId="12" xfId="2" applyNumberFormat="1" applyFont="1" applyFill="1" applyBorder="1"/>
    <xf numFmtId="165" fontId="4" fillId="5" borderId="15" xfId="1" applyNumberFormat="1" applyFont="1" applyFill="1" applyBorder="1"/>
    <xf numFmtId="3" fontId="3" fillId="0" borderId="0" xfId="0" applyNumberFormat="1" applyFont="1"/>
    <xf numFmtId="0" fontId="13" fillId="0" borderId="9" xfId="0" applyFont="1" applyBorder="1"/>
    <xf numFmtId="3" fontId="13" fillId="0" borderId="10" xfId="0" applyNumberFormat="1" applyFont="1" applyBorder="1"/>
    <xf numFmtId="3" fontId="13" fillId="0" borderId="0" xfId="0" applyNumberFormat="1" applyFont="1"/>
    <xf numFmtId="165" fontId="13" fillId="0" borderId="10" xfId="1" applyNumberFormat="1" applyFont="1" applyBorder="1"/>
    <xf numFmtId="165" fontId="13" fillId="0" borderId="0" xfId="1" applyNumberFormat="1" applyFont="1" applyBorder="1"/>
    <xf numFmtId="165" fontId="13" fillId="0" borderId="11" xfId="1" applyNumberFormat="1" applyFont="1" applyBorder="1"/>
    <xf numFmtId="164" fontId="14" fillId="0" borderId="11" xfId="2" applyNumberFormat="1" applyFont="1" applyBorder="1"/>
    <xf numFmtId="165" fontId="13" fillId="0" borderId="9" xfId="1" applyNumberFormat="1" applyFont="1" applyBorder="1"/>
    <xf numFmtId="0" fontId="13" fillId="0" borderId="0" xfId="0" applyFont="1"/>
    <xf numFmtId="4" fontId="13" fillId="0" borderId="10" xfId="0" applyNumberFormat="1" applyFont="1" applyBorder="1"/>
    <xf numFmtId="4" fontId="13" fillId="0" borderId="0" xfId="0" applyNumberFormat="1" applyFont="1"/>
    <xf numFmtId="165" fontId="15" fillId="0" borderId="11" xfId="1" applyNumberFormat="1" applyFont="1" applyFill="1" applyBorder="1" applyProtection="1"/>
    <xf numFmtId="43" fontId="0" fillId="0" borderId="10" xfId="1" applyFont="1" applyBorder="1"/>
    <xf numFmtId="0" fontId="16" fillId="0" borderId="9" xfId="0" applyFont="1" applyBorder="1"/>
    <xf numFmtId="3" fontId="16" fillId="0" borderId="10" xfId="0" applyNumberFormat="1" applyFont="1" applyBorder="1"/>
    <xf numFmtId="3" fontId="16" fillId="0" borderId="0" xfId="0" applyNumberFormat="1" applyFont="1"/>
    <xf numFmtId="164" fontId="16" fillId="0" borderId="0" xfId="2" applyNumberFormat="1" applyFont="1" applyBorder="1"/>
    <xf numFmtId="164" fontId="7" fillId="0" borderId="9" xfId="2" applyNumberFormat="1" applyFont="1" applyBorder="1"/>
    <xf numFmtId="3" fontId="17" fillId="0" borderId="0" xfId="0" applyNumberFormat="1" applyFont="1"/>
    <xf numFmtId="0" fontId="2" fillId="6" borderId="12" xfId="0" applyFont="1" applyFill="1" applyBorder="1"/>
    <xf numFmtId="3" fontId="5" fillId="6" borderId="13" xfId="0" applyNumberFormat="1" applyFont="1" applyFill="1" applyBorder="1"/>
    <xf numFmtId="3" fontId="18" fillId="6" borderId="14" xfId="0" applyNumberFormat="1" applyFont="1" applyFill="1" applyBorder="1"/>
    <xf numFmtId="3" fontId="2" fillId="6" borderId="14" xfId="0" applyNumberFormat="1" applyFont="1" applyFill="1" applyBorder="1"/>
    <xf numFmtId="3" fontId="2" fillId="6" borderId="15" xfId="0" applyNumberFormat="1" applyFont="1" applyFill="1" applyBorder="1"/>
    <xf numFmtId="164" fontId="19" fillId="6" borderId="12" xfId="2" applyNumberFormat="1" applyFont="1" applyFill="1" applyBorder="1"/>
    <xf numFmtId="0" fontId="11" fillId="0" borderId="9" xfId="4" applyFont="1" applyBorder="1" applyAlignment="1">
      <alignment wrapText="1"/>
    </xf>
    <xf numFmtId="10" fontId="7" fillId="0" borderId="11" xfId="2" applyNumberFormat="1" applyFont="1" applyBorder="1"/>
    <xf numFmtId="0" fontId="2" fillId="6" borderId="17" xfId="0" applyFont="1" applyFill="1" applyBorder="1"/>
    <xf numFmtId="3" fontId="5" fillId="6" borderId="18" xfId="0" applyNumberFormat="1" applyFont="1" applyFill="1" applyBorder="1"/>
    <xf numFmtId="4" fontId="18" fillId="6" borderId="19" xfId="0" applyNumberFormat="1" applyFont="1" applyFill="1" applyBorder="1"/>
    <xf numFmtId="3" fontId="2" fillId="6" borderId="19" xfId="0" applyNumberFormat="1" applyFont="1" applyFill="1" applyBorder="1"/>
    <xf numFmtId="3" fontId="2" fillId="6" borderId="20" xfId="0" applyNumberFormat="1" applyFont="1" applyFill="1" applyBorder="1"/>
    <xf numFmtId="164" fontId="19" fillId="6" borderId="17" xfId="2" applyNumberFormat="1" applyFont="1" applyFill="1" applyBorder="1"/>
    <xf numFmtId="0" fontId="11" fillId="0" borderId="6" xfId="4" applyFont="1" applyBorder="1" applyAlignment="1">
      <alignment wrapText="1"/>
    </xf>
    <xf numFmtId="0" fontId="4" fillId="0" borderId="6" xfId="4" applyFont="1" applyBorder="1" applyAlignment="1">
      <alignment wrapText="1"/>
    </xf>
    <xf numFmtId="0" fontId="4" fillId="0" borderId="7" xfId="4" applyFont="1" applyBorder="1" applyAlignment="1">
      <alignment wrapText="1"/>
    </xf>
    <xf numFmtId="165" fontId="4" fillId="0" borderId="7" xfId="3" applyNumberFormat="1" applyFont="1" applyFill="1" applyBorder="1" applyAlignment="1">
      <alignment wrapText="1"/>
    </xf>
    <xf numFmtId="165" fontId="4" fillId="0" borderId="8" xfId="3" applyNumberFormat="1" applyFont="1" applyFill="1" applyBorder="1" applyAlignment="1">
      <alignment wrapText="1"/>
    </xf>
    <xf numFmtId="164" fontId="10" fillId="0" borderId="5" xfId="2" applyNumberFormat="1" applyFont="1" applyFill="1" applyBorder="1" applyAlignment="1">
      <alignment wrapText="1"/>
    </xf>
    <xf numFmtId="165" fontId="4" fillId="0" borderId="5" xfId="1" applyNumberFormat="1" applyFont="1" applyFill="1" applyBorder="1" applyAlignment="1">
      <alignment wrapText="1"/>
    </xf>
    <xf numFmtId="0" fontId="9" fillId="0" borderId="10" xfId="4" applyBorder="1" applyAlignment="1">
      <alignment wrapText="1"/>
    </xf>
    <xf numFmtId="0" fontId="9" fillId="0" borderId="10" xfId="4" applyBorder="1"/>
    <xf numFmtId="0" fontId="9" fillId="0" borderId="0" xfId="4"/>
    <xf numFmtId="165" fontId="9" fillId="0" borderId="0" xfId="1" applyNumberFormat="1" applyFont="1" applyFill="1" applyBorder="1" applyProtection="1"/>
    <xf numFmtId="43" fontId="0" fillId="0" borderId="11" xfId="1" applyFont="1" applyBorder="1"/>
    <xf numFmtId="2" fontId="9" fillId="0" borderId="0" xfId="4" applyNumberFormat="1"/>
    <xf numFmtId="0" fontId="9" fillId="0" borderId="10" xfId="4" applyBorder="1" applyAlignment="1">
      <alignment vertical="center" wrapText="1"/>
    </xf>
    <xf numFmtId="0" fontId="9" fillId="0" borderId="10" xfId="4" applyBorder="1" applyAlignment="1">
      <alignment vertical="center"/>
    </xf>
    <xf numFmtId="0" fontId="9" fillId="0" borderId="0" xfId="4" applyAlignment="1">
      <alignment vertical="center"/>
    </xf>
    <xf numFmtId="165" fontId="9" fillId="0" borderId="11" xfId="1" applyNumberFormat="1" applyFont="1" applyFill="1" applyBorder="1" applyAlignment="1" applyProtection="1">
      <alignment vertical="center"/>
    </xf>
    <xf numFmtId="43" fontId="0" fillId="0" borderId="10" xfId="1" applyFont="1" applyBorder="1" applyAlignment="1">
      <alignment vertical="center"/>
    </xf>
    <xf numFmtId="43" fontId="0" fillId="0" borderId="0" xfId="1" applyFont="1" applyBorder="1" applyAlignment="1">
      <alignment vertical="center"/>
    </xf>
    <xf numFmtId="165" fontId="0" fillId="0" borderId="11" xfId="1" applyNumberFormat="1" applyFont="1" applyBorder="1" applyAlignment="1">
      <alignment vertical="center"/>
    </xf>
    <xf numFmtId="164" fontId="7" fillId="0" borderId="11" xfId="2" applyNumberFormat="1" applyFont="1" applyBorder="1" applyAlignment="1">
      <alignment vertical="center"/>
    </xf>
    <xf numFmtId="165" fontId="0" fillId="0" borderId="9" xfId="1" applyNumberFormat="1" applyFont="1" applyBorder="1" applyAlignment="1">
      <alignment vertical="center"/>
    </xf>
    <xf numFmtId="3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165" fontId="9" fillId="0" borderId="0" xfId="1" applyNumberFormat="1" applyFont="1" applyFill="1" applyBorder="1" applyAlignment="1" applyProtection="1">
      <alignment vertical="center"/>
    </xf>
    <xf numFmtId="0" fontId="9" fillId="0" borderId="0" xfId="4" applyAlignment="1">
      <alignment wrapText="1"/>
    </xf>
    <xf numFmtId="165" fontId="1" fillId="0" borderId="0" xfId="1" applyNumberFormat="1" applyFont="1" applyFill="1" applyBorder="1" applyAlignment="1">
      <alignment wrapText="1"/>
    </xf>
    <xf numFmtId="0" fontId="15" fillId="0" borderId="10" xfId="4" applyFont="1" applyBorder="1" applyAlignment="1">
      <alignment wrapText="1"/>
    </xf>
    <xf numFmtId="0" fontId="15" fillId="0" borderId="10" xfId="4" applyFont="1" applyBorder="1"/>
    <xf numFmtId="0" fontId="15" fillId="0" borderId="0" xfId="4" applyFont="1"/>
    <xf numFmtId="165" fontId="15" fillId="0" borderId="0" xfId="1" applyNumberFormat="1" applyFont="1" applyFill="1" applyBorder="1" applyAlignment="1"/>
    <xf numFmtId="43" fontId="9" fillId="0" borderId="10" xfId="1" applyFont="1" applyBorder="1"/>
    <xf numFmtId="43" fontId="9" fillId="0" borderId="0" xfId="1" applyFont="1" applyBorder="1"/>
    <xf numFmtId="165" fontId="9" fillId="0" borderId="11" xfId="1" applyNumberFormat="1" applyFont="1" applyBorder="1"/>
    <xf numFmtId="164" fontId="12" fillId="0" borderId="11" xfId="2" applyNumberFormat="1" applyFont="1" applyBorder="1"/>
    <xf numFmtId="4" fontId="9" fillId="0" borderId="0" xfId="0" applyNumberFormat="1" applyFont="1"/>
    <xf numFmtId="3" fontId="15" fillId="0" borderId="0" xfId="0" applyNumberFormat="1" applyFont="1"/>
    <xf numFmtId="0" fontId="15" fillId="0" borderId="0" xfId="0" applyFont="1"/>
    <xf numFmtId="0" fontId="15" fillId="0" borderId="21" xfId="4" applyFont="1" applyBorder="1" applyAlignment="1">
      <alignment wrapText="1"/>
    </xf>
    <xf numFmtId="0" fontId="15" fillId="0" borderId="22" xfId="4" applyFont="1" applyBorder="1" applyAlignment="1">
      <alignment wrapText="1"/>
    </xf>
    <xf numFmtId="164" fontId="20" fillId="0" borderId="22" xfId="2" applyNumberFormat="1" applyFont="1" applyFill="1" applyBorder="1" applyAlignment="1">
      <alignment wrapText="1"/>
    </xf>
    <xf numFmtId="165" fontId="13" fillId="0" borderId="23" xfId="3" applyNumberFormat="1" applyFont="1" applyFill="1" applyBorder="1" applyAlignment="1">
      <alignment wrapText="1"/>
    </xf>
    <xf numFmtId="164" fontId="14" fillId="0" borderId="24" xfId="2" applyNumberFormat="1" applyFont="1" applyFill="1" applyBorder="1" applyAlignment="1">
      <alignment wrapText="1"/>
    </xf>
    <xf numFmtId="0" fontId="2" fillId="6" borderId="13" xfId="3" applyNumberFormat="1" applyFont="1" applyFill="1" applyBorder="1" applyAlignment="1">
      <alignment horizontal="left" wrapText="1"/>
    </xf>
    <xf numFmtId="0" fontId="2" fillId="6" borderId="25" xfId="3" applyNumberFormat="1" applyFont="1" applyFill="1" applyBorder="1" applyAlignment="1">
      <alignment horizontal="left" wrapText="1"/>
    </xf>
    <xf numFmtId="0" fontId="2" fillId="6" borderId="26" xfId="3" applyNumberFormat="1" applyFont="1" applyFill="1" applyBorder="1" applyAlignment="1">
      <alignment horizontal="left" wrapText="1"/>
    </xf>
    <xf numFmtId="3" fontId="2" fillId="6" borderId="26" xfId="3" applyNumberFormat="1" applyFont="1" applyFill="1" applyBorder="1" applyAlignment="1">
      <alignment vertical="center"/>
    </xf>
    <xf numFmtId="0" fontId="2" fillId="6" borderId="25" xfId="3" applyNumberFormat="1" applyFont="1" applyFill="1" applyBorder="1" applyAlignment="1">
      <alignment horizontal="left" vertical="center" wrapText="1"/>
    </xf>
    <xf numFmtId="0" fontId="2" fillId="6" borderId="26" xfId="3" applyNumberFormat="1" applyFont="1" applyFill="1" applyBorder="1" applyAlignment="1">
      <alignment horizontal="left" vertical="center" wrapText="1"/>
    </xf>
    <xf numFmtId="3" fontId="2" fillId="6" borderId="16" xfId="3" applyNumberFormat="1" applyFont="1" applyFill="1" applyBorder="1" applyAlignment="1">
      <alignment vertical="center"/>
    </xf>
    <xf numFmtId="164" fontId="19" fillId="6" borderId="27" xfId="2" applyNumberFormat="1" applyFont="1" applyFill="1" applyBorder="1" applyAlignment="1">
      <alignment vertical="center"/>
    </xf>
    <xf numFmtId="164" fontId="19" fillId="6" borderId="27" xfId="2" applyNumberFormat="1" applyFont="1" applyFill="1" applyBorder="1"/>
    <xf numFmtId="3" fontId="11" fillId="0" borderId="5" xfId="0" applyNumberFormat="1" applyFont="1" applyBorder="1"/>
    <xf numFmtId="3" fontId="11" fillId="0" borderId="6" xfId="0" applyNumberFormat="1" applyFont="1" applyBorder="1" applyAlignment="1">
      <alignment horizontal="center"/>
    </xf>
    <xf numFmtId="3" fontId="11" fillId="0" borderId="7" xfId="0" applyNumberFormat="1" applyFont="1" applyBorder="1" applyAlignment="1">
      <alignment horizontal="center"/>
    </xf>
    <xf numFmtId="3" fontId="11" fillId="0" borderId="8" xfId="0" applyNumberFormat="1" applyFont="1" applyBorder="1"/>
    <xf numFmtId="164" fontId="21" fillId="0" borderId="5" xfId="2" applyNumberFormat="1" applyFont="1" applyFill="1" applyBorder="1"/>
    <xf numFmtId="165" fontId="11" fillId="0" borderId="5" xfId="1" applyNumberFormat="1" applyFont="1" applyFill="1" applyBorder="1"/>
    <xf numFmtId="4" fontId="9" fillId="0" borderId="10" xfId="0" applyNumberFormat="1" applyFont="1" applyBorder="1"/>
    <xf numFmtId="165" fontId="9" fillId="0" borderId="11" xfId="1" applyNumberFormat="1" applyFont="1" applyFill="1" applyBorder="1" applyProtection="1"/>
    <xf numFmtId="165" fontId="9" fillId="0" borderId="10" xfId="1" applyNumberFormat="1" applyFont="1" applyFill="1" applyBorder="1" applyProtection="1"/>
    <xf numFmtId="3" fontId="4" fillId="0" borderId="10" xfId="0" applyNumberFormat="1" applyFont="1" applyBorder="1"/>
    <xf numFmtId="0" fontId="16" fillId="0" borderId="24" xfId="0" applyFont="1" applyBorder="1"/>
    <xf numFmtId="3" fontId="4" fillId="0" borderId="21" xfId="0" applyNumberFormat="1" applyFont="1" applyBorder="1"/>
    <xf numFmtId="3" fontId="4" fillId="0" borderId="22" xfId="0" applyNumberFormat="1" applyFont="1" applyBorder="1"/>
    <xf numFmtId="164" fontId="20" fillId="0" borderId="23" xfId="2" applyNumberFormat="1" applyFont="1" applyFill="1" applyBorder="1"/>
    <xf numFmtId="3" fontId="4" fillId="0" borderId="23" xfId="0" applyNumberFormat="1" applyFont="1" applyBorder="1"/>
    <xf numFmtId="164" fontId="10" fillId="0" borderId="24" xfId="2" applyNumberFormat="1" applyFont="1" applyFill="1" applyBorder="1"/>
    <xf numFmtId="165" fontId="4" fillId="0" borderId="24" xfId="1" applyNumberFormat="1" applyFont="1" applyFill="1" applyBorder="1"/>
    <xf numFmtId="0" fontId="2" fillId="6" borderId="27" xfId="0" applyFont="1" applyFill="1" applyBorder="1"/>
    <xf numFmtId="3" fontId="2" fillId="6" borderId="25" xfId="0" applyNumberFormat="1" applyFont="1" applyFill="1" applyBorder="1"/>
    <xf numFmtId="3" fontId="2" fillId="6" borderId="26" xfId="0" applyNumberFormat="1" applyFont="1" applyFill="1" applyBorder="1"/>
    <xf numFmtId="3" fontId="2" fillId="6" borderId="16" xfId="0" applyNumberFormat="1" applyFont="1" applyFill="1" applyBorder="1"/>
    <xf numFmtId="0" fontId="23" fillId="5" borderId="4" xfId="0" applyFont="1" applyFill="1" applyBorder="1"/>
    <xf numFmtId="3" fontId="23" fillId="5" borderId="1" xfId="0" applyNumberFormat="1" applyFont="1" applyFill="1" applyBorder="1"/>
    <xf numFmtId="3" fontId="23" fillId="5" borderId="2" xfId="0" applyNumberFormat="1" applyFont="1" applyFill="1" applyBorder="1"/>
    <xf numFmtId="3" fontId="23" fillId="5" borderId="3" xfId="0" applyNumberFormat="1" applyFont="1" applyFill="1" applyBorder="1"/>
    <xf numFmtId="164" fontId="24" fillId="5" borderId="4" xfId="2" applyNumberFormat="1" applyFont="1" applyFill="1" applyBorder="1"/>
    <xf numFmtId="0" fontId="3" fillId="0" borderId="0" xfId="0" applyFont="1"/>
    <xf numFmtId="0" fontId="2" fillId="6" borderId="4" xfId="0" applyFont="1" applyFill="1" applyBorder="1"/>
    <xf numFmtId="3" fontId="2" fillId="6" borderId="1" xfId="0" applyNumberFormat="1" applyFont="1" applyFill="1" applyBorder="1"/>
    <xf numFmtId="3" fontId="2" fillId="6" borderId="2" xfId="0" applyNumberFormat="1" applyFont="1" applyFill="1" applyBorder="1"/>
    <xf numFmtId="3" fontId="2" fillId="6" borderId="3" xfId="0" applyNumberFormat="1" applyFont="1" applyFill="1" applyBorder="1"/>
    <xf numFmtId="164" fontId="19" fillId="6" borderId="3" xfId="2" applyNumberFormat="1" applyFont="1" applyFill="1" applyBorder="1"/>
    <xf numFmtId="0" fontId="0" fillId="0" borderId="0" xfId="0" applyAlignment="1">
      <alignment vertical="top"/>
    </xf>
    <xf numFmtId="0" fontId="4" fillId="0" borderId="0" xfId="0" applyFont="1" applyAlignment="1">
      <alignment horizontal="left" vertical="top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166" fontId="4" fillId="4" borderId="1" xfId="3" applyFont="1" applyFill="1" applyBorder="1" applyAlignment="1">
      <alignment horizontal="center" vertical="center" wrapText="1"/>
    </xf>
    <xf numFmtId="166" fontId="4" fillId="4" borderId="2" xfId="3" applyFont="1" applyFill="1" applyBorder="1" applyAlignment="1">
      <alignment horizontal="center" vertical="center" wrapText="1"/>
    </xf>
    <xf numFmtId="166" fontId="4" fillId="4" borderId="3" xfId="3" applyFont="1" applyFill="1" applyBorder="1" applyAlignment="1">
      <alignment horizontal="center" vertical="center" wrapText="1"/>
    </xf>
  </cellXfs>
  <cellStyles count="5">
    <cellStyle name="Comma" xfId="1" builtinId="3"/>
    <cellStyle name="Comma 3" xfId="3" xr:uid="{93C353D7-8802-4D8D-86DD-8796B34A87D5}"/>
    <cellStyle name="Normal" xfId="0" builtinId="0"/>
    <cellStyle name="Normal 2 2" xfId="4" xr:uid="{C18CAEDA-43E9-4F6E-847B-0F1D7678B85A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CEA\FINANCE_SYSTEMS\FINANCE\Funding%20Details%20inc%20pack\2015-16\Authority%20Proforma%20Tool%20(APT)\January%202015%20APT%20(20th%20Jan%20Deadline)\APT%20Submission%20(Jan%2015)\15.01.19%20-%20Factor%20comparison%202014-15%20to%202015-16%20(v8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5.01"/>
      <sheetName val="Summary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A1ACB1-E6A0-4077-9DBF-B103F3FECE02}">
  <sheetPr>
    <tabColor rgb="FF92D050"/>
    <pageSetUpPr fitToPage="1"/>
  </sheetPr>
  <dimension ref="A1:P151"/>
  <sheetViews>
    <sheetView tabSelected="1" zoomScale="85" zoomScaleNormal="85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K2" sqref="K2"/>
    </sheetView>
  </sheetViews>
  <sheetFormatPr defaultColWidth="9.1796875" defaultRowHeight="12.5" x14ac:dyDescent="0.25"/>
  <cols>
    <col min="1" max="1" width="44.81640625" customWidth="1"/>
    <col min="2" max="2" width="10.1796875" bestFit="1" customWidth="1"/>
    <col min="3" max="3" width="9.453125" bestFit="1" customWidth="1"/>
    <col min="4" max="4" width="13.7265625" bestFit="1" customWidth="1"/>
    <col min="5" max="5" width="10.1796875" bestFit="1" customWidth="1"/>
    <col min="6" max="6" width="9.453125" bestFit="1" customWidth="1"/>
    <col min="7" max="7" width="13.7265625" bestFit="1" customWidth="1"/>
    <col min="8" max="8" width="10.1796875" bestFit="1" customWidth="1"/>
    <col min="9" max="9" width="8" bestFit="1" customWidth="1"/>
    <col min="10" max="10" width="13.7265625" bestFit="1" customWidth="1"/>
    <col min="11" max="11" width="6.81640625" style="3" bestFit="1" customWidth="1"/>
    <col min="12" max="12" width="12.81640625" style="5" hidden="1" customWidth="1"/>
    <col min="13" max="13" width="10.1796875" bestFit="1" customWidth="1"/>
  </cols>
  <sheetData>
    <row r="1" spans="1:16" ht="20" x14ac:dyDescent="0.4">
      <c r="A1" s="1" t="s">
        <v>0</v>
      </c>
      <c r="D1" s="2"/>
      <c r="G1" s="2"/>
      <c r="K1" s="4" t="s">
        <v>49</v>
      </c>
    </row>
    <row r="2" spans="1:16" ht="13" thickBot="1" x14ac:dyDescent="0.3">
      <c r="D2" s="2"/>
      <c r="G2" s="2"/>
    </row>
    <row r="3" spans="1:16" ht="56.15" customHeight="1" thickBot="1" x14ac:dyDescent="0.3">
      <c r="B3" s="168" t="s">
        <v>1</v>
      </c>
      <c r="C3" s="169"/>
      <c r="D3" s="170"/>
      <c r="E3" s="171" t="s">
        <v>2</v>
      </c>
      <c r="F3" s="172"/>
      <c r="G3" s="173"/>
      <c r="H3" s="174" t="s">
        <v>3</v>
      </c>
      <c r="I3" s="175"/>
      <c r="J3" s="176"/>
      <c r="K3" s="6" t="s">
        <v>4</v>
      </c>
      <c r="L3" s="7" t="s">
        <v>5</v>
      </c>
    </row>
    <row r="4" spans="1:16" ht="26.5" thickBot="1" x14ac:dyDescent="0.35">
      <c r="A4" s="8"/>
      <c r="B4" s="9" t="s">
        <v>6</v>
      </c>
      <c r="C4" s="10" t="s">
        <v>7</v>
      </c>
      <c r="D4" s="11" t="s">
        <v>8</v>
      </c>
      <c r="E4" s="9" t="s">
        <v>6</v>
      </c>
      <c r="F4" s="10" t="s">
        <v>7</v>
      </c>
      <c r="G4" s="11" t="s">
        <v>8</v>
      </c>
      <c r="H4" s="9" t="s">
        <v>6</v>
      </c>
      <c r="I4" s="10" t="s">
        <v>7</v>
      </c>
      <c r="J4" s="11" t="s">
        <v>8</v>
      </c>
      <c r="K4" s="12"/>
      <c r="L4" s="13"/>
    </row>
    <row r="5" spans="1:16" s="21" customFormat="1" ht="13" x14ac:dyDescent="0.3">
      <c r="A5" s="14" t="s">
        <v>9</v>
      </c>
      <c r="B5" s="15"/>
      <c r="C5" s="16"/>
      <c r="D5" s="17" t="s">
        <v>10</v>
      </c>
      <c r="E5" s="15"/>
      <c r="F5" s="16"/>
      <c r="G5" s="17" t="s">
        <v>10</v>
      </c>
      <c r="H5" s="15"/>
      <c r="I5" s="16"/>
      <c r="J5" s="18" t="s">
        <v>10</v>
      </c>
      <c r="K5" s="19"/>
      <c r="L5" s="20"/>
    </row>
    <row r="6" spans="1:16" x14ac:dyDescent="0.25">
      <c r="A6" s="22" t="s">
        <v>11</v>
      </c>
      <c r="B6" s="23">
        <v>12787</v>
      </c>
      <c r="C6" s="24">
        <v>5880.3</v>
      </c>
      <c r="D6" s="2">
        <f>B6*C6</f>
        <v>75191396.100000009</v>
      </c>
      <c r="E6" s="23">
        <v>12787</v>
      </c>
      <c r="F6" s="24">
        <v>5880.3</v>
      </c>
      <c r="G6" s="2">
        <f>E6*F6</f>
        <v>75191396.100000009</v>
      </c>
      <c r="H6" s="25">
        <f t="shared" ref="H6:J10" si="0">B6-E6</f>
        <v>0</v>
      </c>
      <c r="I6" s="26">
        <f t="shared" si="0"/>
        <v>0</v>
      </c>
      <c r="J6" s="27">
        <f t="shared" si="0"/>
        <v>0</v>
      </c>
      <c r="K6" s="28">
        <f t="shared" ref="K6:K8" si="1">IFERROR(J6/G6,0)</f>
        <v>0</v>
      </c>
      <c r="L6" s="30" t="e">
        <f>D6-#REF!</f>
        <v>#REF!</v>
      </c>
      <c r="M6" s="2"/>
      <c r="N6" s="2"/>
      <c r="O6" s="2"/>
      <c r="P6" s="2"/>
    </row>
    <row r="7" spans="1:16" x14ac:dyDescent="0.25">
      <c r="A7" s="22" t="s">
        <v>12</v>
      </c>
      <c r="B7" s="23">
        <v>7466</v>
      </c>
      <c r="C7" s="24">
        <v>7826.28</v>
      </c>
      <c r="D7" s="2">
        <f>B7*C7</f>
        <v>58431006.479999997</v>
      </c>
      <c r="E7" s="23">
        <v>7466</v>
      </c>
      <c r="F7" s="24">
        <v>7826.28</v>
      </c>
      <c r="G7" s="2">
        <f>E7*F7</f>
        <v>58431006.479999997</v>
      </c>
      <c r="H7" s="25">
        <f t="shared" si="0"/>
        <v>0</v>
      </c>
      <c r="I7" s="26">
        <f t="shared" si="0"/>
        <v>0</v>
      </c>
      <c r="J7" s="27">
        <f t="shared" si="0"/>
        <v>0</v>
      </c>
      <c r="K7" s="28">
        <f t="shared" si="1"/>
        <v>0</v>
      </c>
      <c r="L7" s="30" t="e">
        <f>D7-#REF!</f>
        <v>#REF!</v>
      </c>
      <c r="M7" s="2"/>
      <c r="N7" s="2"/>
      <c r="O7" s="2"/>
      <c r="P7" s="2"/>
    </row>
    <row r="8" spans="1:16" s="39" customFormat="1" x14ac:dyDescent="0.25">
      <c r="A8" s="31" t="s">
        <v>13</v>
      </c>
      <c r="B8" s="32"/>
      <c r="C8" s="33"/>
      <c r="D8" s="33">
        <v>823756</v>
      </c>
      <c r="E8" s="32"/>
      <c r="F8" s="33"/>
      <c r="G8" s="33">
        <v>823756</v>
      </c>
      <c r="H8" s="34"/>
      <c r="I8" s="35"/>
      <c r="J8" s="36">
        <f t="shared" si="0"/>
        <v>0</v>
      </c>
      <c r="K8" s="37">
        <f t="shared" si="1"/>
        <v>0</v>
      </c>
      <c r="L8" s="38" t="e">
        <f>D8-#REF!</f>
        <v>#REF!</v>
      </c>
      <c r="M8" s="33"/>
      <c r="N8" s="33"/>
      <c r="O8" s="33"/>
      <c r="P8" s="33"/>
    </row>
    <row r="9" spans="1:16" x14ac:dyDescent="0.25">
      <c r="A9" s="22" t="s">
        <v>14</v>
      </c>
      <c r="B9" s="23"/>
      <c r="C9" s="24"/>
      <c r="D9" s="2">
        <v>0</v>
      </c>
      <c r="E9" s="23"/>
      <c r="F9" s="24"/>
      <c r="G9" s="2">
        <v>0</v>
      </c>
      <c r="H9" s="25"/>
      <c r="I9" s="40"/>
      <c r="J9" s="27"/>
      <c r="K9" s="28"/>
      <c r="L9" s="30" t="e">
        <f>D9-#REF!</f>
        <v>#REF!</v>
      </c>
      <c r="M9" s="2"/>
      <c r="N9" s="2"/>
      <c r="O9" s="2"/>
      <c r="P9" s="2"/>
    </row>
    <row r="10" spans="1:16" x14ac:dyDescent="0.25">
      <c r="A10" s="22" t="s">
        <v>15</v>
      </c>
      <c r="B10" s="23"/>
      <c r="C10" s="2"/>
      <c r="D10" s="2">
        <v>5070988</v>
      </c>
      <c r="E10" s="23"/>
      <c r="F10" s="2"/>
      <c r="G10" s="2">
        <v>5070988</v>
      </c>
      <c r="H10" s="25"/>
      <c r="I10" s="40"/>
      <c r="J10" s="27">
        <f t="shared" si="0"/>
        <v>0</v>
      </c>
      <c r="K10" s="28">
        <f t="shared" ref="K10" si="2">IFERROR(J10/G10,0)</f>
        <v>0</v>
      </c>
      <c r="L10" s="30" t="e">
        <f>D10-#REF!</f>
        <v>#REF!</v>
      </c>
      <c r="M10" s="2"/>
      <c r="N10" s="2"/>
      <c r="O10" s="2"/>
      <c r="P10" s="2"/>
    </row>
    <row r="11" spans="1:16" ht="13.5" thickBot="1" x14ac:dyDescent="0.35">
      <c r="A11" s="41" t="s">
        <v>16</v>
      </c>
      <c r="B11" s="42">
        <f>SUM(B6:B10)</f>
        <v>20253</v>
      </c>
      <c r="C11" s="43">
        <f>D11/B11</f>
        <v>6888.7150831975514</v>
      </c>
      <c r="D11" s="44">
        <f>SUM(D6:D10)</f>
        <v>139517146.58000001</v>
      </c>
      <c r="E11" s="42">
        <f>SUM(E6:E10)</f>
        <v>20253</v>
      </c>
      <c r="F11" s="43">
        <f>G11/E11</f>
        <v>6888.7150831975514</v>
      </c>
      <c r="G11" s="44">
        <f>SUM(G6:G10)</f>
        <v>139517146.58000001</v>
      </c>
      <c r="H11" s="42">
        <f>SUM(H6:H10)</f>
        <v>0</v>
      </c>
      <c r="I11" s="43"/>
      <c r="J11" s="45">
        <f>SUM(J6:J10)</f>
        <v>0</v>
      </c>
      <c r="K11" s="46">
        <f t="shared" ref="K11:K13" si="3">J11/G11</f>
        <v>0</v>
      </c>
      <c r="L11" s="47" t="e">
        <f>SUM(L6:L10)</f>
        <v>#REF!</v>
      </c>
      <c r="M11" s="48"/>
      <c r="N11" s="2"/>
      <c r="O11" s="2"/>
      <c r="P11" s="2"/>
    </row>
    <row r="12" spans="1:16" s="57" customFormat="1" ht="13" x14ac:dyDescent="0.3">
      <c r="A12" s="49" t="s">
        <v>17</v>
      </c>
      <c r="B12" s="50"/>
      <c r="C12" s="51"/>
      <c r="D12" s="51">
        <v>-2559053</v>
      </c>
      <c r="E12" s="50"/>
      <c r="F12" s="51"/>
      <c r="G12" s="51">
        <v>-2559053</v>
      </c>
      <c r="H12" s="52"/>
      <c r="I12" s="53"/>
      <c r="J12" s="54">
        <f t="shared" ref="J12:J13" si="4">D12-G12</f>
        <v>0</v>
      </c>
      <c r="K12" s="55">
        <f t="shared" ref="K12" si="5">IFERROR(J12/G12,0)</f>
        <v>0</v>
      </c>
      <c r="L12" s="56" t="e">
        <f>D12-#REF!</f>
        <v>#REF!</v>
      </c>
      <c r="M12" s="51"/>
      <c r="N12" s="51"/>
      <c r="O12" s="51"/>
      <c r="P12" s="51"/>
    </row>
    <row r="13" spans="1:16" s="57" customFormat="1" ht="13" x14ac:dyDescent="0.3">
      <c r="A13" s="49" t="s">
        <v>18</v>
      </c>
      <c r="B13" s="58"/>
      <c r="C13" s="59"/>
      <c r="D13" s="60">
        <v>-36088583</v>
      </c>
      <c r="E13" s="58"/>
      <c r="F13" s="59"/>
      <c r="G13" s="60">
        <v>-36088583</v>
      </c>
      <c r="H13" s="61"/>
      <c r="I13" s="26"/>
      <c r="J13" s="54">
        <f t="shared" si="4"/>
        <v>0</v>
      </c>
      <c r="K13" s="28">
        <f t="shared" si="3"/>
        <v>0</v>
      </c>
      <c r="L13" s="30" t="e">
        <f>D13-#REF!</f>
        <v>#REF!</v>
      </c>
      <c r="M13" s="51"/>
      <c r="N13" s="51"/>
      <c r="O13" s="51"/>
      <c r="P13" s="51"/>
    </row>
    <row r="14" spans="1:16" ht="13" x14ac:dyDescent="0.3">
      <c r="A14" s="62" t="s">
        <v>19</v>
      </c>
      <c r="B14" s="63"/>
      <c r="C14" s="64"/>
      <c r="D14" s="65">
        <f>D15/D$44</f>
        <v>0.635693682999667</v>
      </c>
      <c r="E14" s="63"/>
      <c r="F14" s="64"/>
      <c r="G14" s="65">
        <f>G15/G$44</f>
        <v>0.63337956010689589</v>
      </c>
      <c r="H14" s="23"/>
      <c r="I14" s="2"/>
      <c r="J14" s="29"/>
      <c r="K14" s="66"/>
      <c r="L14" s="30"/>
      <c r="M14" s="67"/>
      <c r="N14" s="2"/>
      <c r="O14" s="2"/>
      <c r="P14" s="2"/>
    </row>
    <row r="15" spans="1:16" ht="13.5" thickBot="1" x14ac:dyDescent="0.35">
      <c r="A15" s="68" t="s">
        <v>20</v>
      </c>
      <c r="B15" s="69">
        <f>SUM(B11:B13)</f>
        <v>20253</v>
      </c>
      <c r="C15" s="70">
        <f t="shared" ref="C15:K15" si="6">SUM(C11:C13)</f>
        <v>6888.7150831975514</v>
      </c>
      <c r="D15" s="71">
        <f t="shared" si="6"/>
        <v>100869510.58000001</v>
      </c>
      <c r="E15" s="69">
        <f>SUM(E11:E13)</f>
        <v>20253</v>
      </c>
      <c r="F15" s="70">
        <f t="shared" ref="F15:G15" si="7">SUM(F11:F13)</f>
        <v>6888.7150831975514</v>
      </c>
      <c r="G15" s="71">
        <f t="shared" si="7"/>
        <v>100869510.58000001</v>
      </c>
      <c r="H15" s="69">
        <f t="shared" si="6"/>
        <v>0</v>
      </c>
      <c r="I15" s="70">
        <f t="shared" si="6"/>
        <v>0</v>
      </c>
      <c r="J15" s="72">
        <f t="shared" si="6"/>
        <v>0</v>
      </c>
      <c r="K15" s="73">
        <f t="shared" si="6"/>
        <v>0</v>
      </c>
      <c r="L15" s="72" t="e">
        <f>SUM(L8:L13)</f>
        <v>#REF!</v>
      </c>
      <c r="M15" s="48"/>
      <c r="N15" s="2"/>
      <c r="O15" s="2"/>
      <c r="P15" s="2"/>
    </row>
    <row r="16" spans="1:16" ht="13" x14ac:dyDescent="0.3">
      <c r="A16" s="74" t="s">
        <v>21</v>
      </c>
      <c r="B16" s="23"/>
      <c r="C16" s="2"/>
      <c r="D16" s="2"/>
      <c r="E16" s="23"/>
      <c r="F16" s="2"/>
      <c r="G16" s="2"/>
      <c r="H16" s="23"/>
      <c r="I16" s="2"/>
      <c r="J16" s="29"/>
      <c r="K16" s="66"/>
      <c r="L16" s="30"/>
      <c r="M16" s="2"/>
      <c r="N16" s="2"/>
      <c r="O16" s="2"/>
      <c r="P16" s="2"/>
    </row>
    <row r="17" spans="1:16" x14ac:dyDescent="0.25">
      <c r="A17" s="22" t="s">
        <v>22</v>
      </c>
      <c r="B17" s="23">
        <f>B6+B7</f>
        <v>20253</v>
      </c>
      <c r="C17" s="24">
        <v>52.14</v>
      </c>
      <c r="D17" s="2">
        <f>B17*C17+1</f>
        <v>1055992.42</v>
      </c>
      <c r="E17" s="23">
        <f>E6+E7</f>
        <v>20253</v>
      </c>
      <c r="F17" s="24">
        <v>52.14</v>
      </c>
      <c r="G17" s="2">
        <f>E17*F17+1</f>
        <v>1055992.42</v>
      </c>
      <c r="H17" s="25">
        <f t="shared" ref="H17" si="8">B17-E17</f>
        <v>0</v>
      </c>
      <c r="I17" s="26">
        <f>C17-F17</f>
        <v>0</v>
      </c>
      <c r="J17" s="27">
        <f t="shared" ref="J17:J18" si="9">D17-G17</f>
        <v>0</v>
      </c>
      <c r="K17" s="75">
        <f t="shared" ref="K17:K18" si="10">IFERROR(J17/G17,0)</f>
        <v>0</v>
      </c>
      <c r="L17" s="30" t="e">
        <f>D17-#REF!</f>
        <v>#REF!</v>
      </c>
      <c r="M17" s="2"/>
      <c r="N17" s="2"/>
      <c r="O17" s="2"/>
      <c r="P17" s="2"/>
    </row>
    <row r="18" spans="1:16" ht="13" x14ac:dyDescent="0.3">
      <c r="A18" s="22" t="s">
        <v>23</v>
      </c>
      <c r="B18" s="23"/>
      <c r="C18" s="59"/>
      <c r="D18" s="2">
        <v>421888</v>
      </c>
      <c r="E18" s="23"/>
      <c r="F18" s="59"/>
      <c r="G18" s="2">
        <v>421888</v>
      </c>
      <c r="H18" s="25"/>
      <c r="I18" s="26">
        <f>C18-F18</f>
        <v>0</v>
      </c>
      <c r="J18" s="27">
        <f t="shared" si="9"/>
        <v>0</v>
      </c>
      <c r="K18" s="28">
        <f t="shared" si="10"/>
        <v>0</v>
      </c>
      <c r="L18" s="30" t="e">
        <f>D18-#REF!</f>
        <v>#REF!</v>
      </c>
      <c r="M18" s="2"/>
      <c r="N18" s="2"/>
      <c r="O18" s="2"/>
      <c r="P18" s="2"/>
    </row>
    <row r="19" spans="1:16" ht="13" x14ac:dyDescent="0.3">
      <c r="A19" s="62" t="s">
        <v>19</v>
      </c>
      <c r="B19" s="23"/>
      <c r="C19" s="59"/>
      <c r="D19" s="65">
        <f>D20/D$44</f>
        <v>9.3138079269036392E-3</v>
      </c>
      <c r="E19" s="23"/>
      <c r="F19" s="59"/>
      <c r="G19" s="65">
        <f>G20/G$44</f>
        <v>9.2799027667315008E-3</v>
      </c>
      <c r="H19" s="23"/>
      <c r="I19" s="59"/>
      <c r="J19" s="29"/>
      <c r="K19" s="66"/>
      <c r="L19" s="30"/>
      <c r="M19" s="2"/>
      <c r="N19" s="2"/>
      <c r="O19" s="2"/>
      <c r="P19" s="2"/>
    </row>
    <row r="20" spans="1:16" ht="13.5" thickBot="1" x14ac:dyDescent="0.35">
      <c r="A20" s="76" t="s">
        <v>24</v>
      </c>
      <c r="B20" s="77"/>
      <c r="C20" s="78"/>
      <c r="D20" s="79">
        <f>SUM(D17:D18)</f>
        <v>1477880.42</v>
      </c>
      <c r="E20" s="77"/>
      <c r="F20" s="78"/>
      <c r="G20" s="79">
        <f>SUM(G17:G18)</f>
        <v>1477880.42</v>
      </c>
      <c r="H20" s="77"/>
      <c r="I20" s="78"/>
      <c r="J20" s="80">
        <f>SUM(J17:J18)</f>
        <v>0</v>
      </c>
      <c r="K20" s="81">
        <f t="shared" ref="K20" si="11">J20/G20</f>
        <v>0</v>
      </c>
      <c r="L20" s="80" t="e">
        <f>SUM(L17:L18)</f>
        <v>#REF!</v>
      </c>
      <c r="M20" s="2"/>
      <c r="N20" s="2"/>
      <c r="O20" s="2"/>
      <c r="P20" s="2"/>
    </row>
    <row r="21" spans="1:16" ht="13.5" thickTop="1" x14ac:dyDescent="0.3">
      <c r="A21" s="82" t="s">
        <v>25</v>
      </c>
      <c r="B21" s="83"/>
      <c r="C21" s="84"/>
      <c r="D21" s="85"/>
      <c r="E21" s="83"/>
      <c r="F21" s="84"/>
      <c r="G21" s="85"/>
      <c r="H21" s="83"/>
      <c r="I21" s="84"/>
      <c r="J21" s="86"/>
      <c r="K21" s="87"/>
      <c r="L21" s="88"/>
      <c r="M21" s="2"/>
      <c r="N21" s="2"/>
      <c r="O21" s="2"/>
      <c r="P21" s="2"/>
    </row>
    <row r="22" spans="1:16" x14ac:dyDescent="0.25">
      <c r="A22" s="89" t="s">
        <v>26</v>
      </c>
      <c r="B22" s="90"/>
      <c r="C22" s="91"/>
      <c r="D22" s="92">
        <v>36743327.717105411</v>
      </c>
      <c r="E22" s="90"/>
      <c r="F22" s="91"/>
      <c r="G22" s="92">
        <v>36743327.717105411</v>
      </c>
      <c r="H22" s="61"/>
      <c r="I22" s="26"/>
      <c r="J22" s="93">
        <f t="shared" ref="J22:J30" si="12">D22-G22</f>
        <v>0</v>
      </c>
      <c r="K22" s="28">
        <f t="shared" ref="K22:K26" si="13">IFERROR(J22/G22,0)</f>
        <v>0</v>
      </c>
      <c r="L22" s="30" t="e">
        <f>D22-#REF!</f>
        <v>#REF!</v>
      </c>
      <c r="M22" s="2"/>
      <c r="N22" s="2"/>
      <c r="O22" s="2"/>
      <c r="P22" s="2"/>
    </row>
    <row r="23" spans="1:16" x14ac:dyDescent="0.25">
      <c r="A23" s="89" t="s">
        <v>27</v>
      </c>
      <c r="B23" s="90">
        <v>578.5</v>
      </c>
      <c r="C23" s="94">
        <v>5644.9507750852836</v>
      </c>
      <c r="D23" s="92">
        <f>B23*C23+1</f>
        <v>3265605.0233868365</v>
      </c>
      <c r="E23" s="90">
        <v>578.5</v>
      </c>
      <c r="F23" s="94">
        <v>5644.9507750852836</v>
      </c>
      <c r="G23" s="92">
        <f>E23*F23+1</f>
        <v>3265605.0233868365</v>
      </c>
      <c r="H23" s="61"/>
      <c r="I23" s="26"/>
      <c r="J23" s="27">
        <f t="shared" si="12"/>
        <v>0</v>
      </c>
      <c r="K23" s="28">
        <f t="shared" si="13"/>
        <v>0</v>
      </c>
      <c r="L23" s="30" t="e">
        <f>D23-#REF!</f>
        <v>#REF!</v>
      </c>
      <c r="M23" s="2"/>
      <c r="N23" s="2"/>
      <c r="O23" s="2"/>
      <c r="P23" s="2"/>
    </row>
    <row r="24" spans="1:16" x14ac:dyDescent="0.25">
      <c r="A24" s="89" t="s">
        <v>28</v>
      </c>
      <c r="B24" s="90"/>
      <c r="C24" s="91"/>
      <c r="D24" s="92">
        <v>-282000</v>
      </c>
      <c r="E24" s="90"/>
      <c r="F24" s="91"/>
      <c r="G24" s="92">
        <v>-156000</v>
      </c>
      <c r="H24" s="61"/>
      <c r="I24" s="26"/>
      <c r="J24" s="27">
        <f t="shared" si="12"/>
        <v>-126000</v>
      </c>
      <c r="K24" s="28">
        <f t="shared" si="13"/>
        <v>0.80769230769230771</v>
      </c>
      <c r="L24" s="30" t="e">
        <f>D24-#REF!</f>
        <v>#REF!</v>
      </c>
      <c r="M24" s="2"/>
      <c r="N24" s="2"/>
      <c r="O24" s="2"/>
      <c r="P24" s="2"/>
    </row>
    <row r="25" spans="1:16" x14ac:dyDescent="0.25">
      <c r="A25" s="89" t="s">
        <v>29</v>
      </c>
      <c r="B25" s="90"/>
      <c r="C25" s="91"/>
      <c r="D25" s="92">
        <v>296327</v>
      </c>
      <c r="E25" s="90"/>
      <c r="F25" s="91"/>
      <c r="G25" s="92">
        <v>292997</v>
      </c>
      <c r="H25" s="61"/>
      <c r="I25" s="26"/>
      <c r="J25" s="27">
        <f t="shared" si="12"/>
        <v>3330</v>
      </c>
      <c r="K25" s="28">
        <f t="shared" si="13"/>
        <v>1.1365304081611757E-2</v>
      </c>
      <c r="L25" s="30" t="e">
        <f>D25-#REF!</f>
        <v>#REF!</v>
      </c>
      <c r="M25" s="2"/>
      <c r="N25" s="2"/>
      <c r="O25" s="2"/>
      <c r="P25" s="2"/>
    </row>
    <row r="26" spans="1:16" s="105" customFormat="1" ht="25" x14ac:dyDescent="0.25">
      <c r="A26" s="95" t="s">
        <v>30</v>
      </c>
      <c r="B26" s="96"/>
      <c r="C26" s="97"/>
      <c r="D26" s="98">
        <v>210842</v>
      </c>
      <c r="E26" s="96"/>
      <c r="F26" s="97"/>
      <c r="G26" s="98">
        <v>210841.48144794203</v>
      </c>
      <c r="H26" s="99"/>
      <c r="I26" s="100"/>
      <c r="J26" s="101">
        <f t="shared" si="12"/>
        <v>0.51855205796891823</v>
      </c>
      <c r="K26" s="102">
        <f t="shared" si="13"/>
        <v>2.4594404023714455E-6</v>
      </c>
      <c r="L26" s="103" t="e">
        <f>D26-#REF!</f>
        <v>#REF!</v>
      </c>
      <c r="M26" s="104"/>
      <c r="N26" s="104"/>
      <c r="O26" s="104"/>
      <c r="P26" s="104"/>
    </row>
    <row r="27" spans="1:16" s="105" customFormat="1" x14ac:dyDescent="0.25">
      <c r="A27" s="95" t="s">
        <v>31</v>
      </c>
      <c r="B27" s="96"/>
      <c r="C27" s="97"/>
      <c r="D27" s="106"/>
      <c r="E27" s="96"/>
      <c r="F27" s="97"/>
      <c r="G27" s="106"/>
      <c r="H27" s="99"/>
      <c r="I27" s="100"/>
      <c r="J27" s="101"/>
      <c r="K27" s="102"/>
      <c r="L27" s="103"/>
      <c r="M27" s="104"/>
      <c r="N27" s="104"/>
      <c r="O27" s="104"/>
      <c r="P27" s="104"/>
    </row>
    <row r="28" spans="1:16" x14ac:dyDescent="0.25">
      <c r="A28" s="89" t="s">
        <v>32</v>
      </c>
      <c r="B28" s="89"/>
      <c r="C28" s="107"/>
      <c r="D28" s="108">
        <v>1515506</v>
      </c>
      <c r="E28" s="89"/>
      <c r="F28" s="107"/>
      <c r="G28" s="108">
        <v>1515506</v>
      </c>
      <c r="H28" s="99"/>
      <c r="I28" s="100"/>
      <c r="J28" s="101">
        <f t="shared" ref="J28" si="14">D28-G28</f>
        <v>0</v>
      </c>
      <c r="K28" s="102">
        <f t="shared" ref="K28" si="15">IFERROR(J28/G28,0)</f>
        <v>0</v>
      </c>
      <c r="L28" s="30" t="e">
        <f>D28-#REF!</f>
        <v>#REF!</v>
      </c>
      <c r="M28" s="2"/>
      <c r="N28" s="2"/>
      <c r="O28" s="2"/>
      <c r="P28" s="2"/>
    </row>
    <row r="29" spans="1:16" ht="13.5" thickBot="1" x14ac:dyDescent="0.35">
      <c r="A29" s="41" t="s">
        <v>33</v>
      </c>
      <c r="B29" s="42"/>
      <c r="C29" s="43"/>
      <c r="D29" s="44">
        <f>SUM(D22:D28)</f>
        <v>41749607.740492247</v>
      </c>
      <c r="E29" s="42"/>
      <c r="F29" s="43"/>
      <c r="G29" s="44">
        <f>SUM(G22:G28)</f>
        <v>41872277.22194019</v>
      </c>
      <c r="H29" s="42"/>
      <c r="I29" s="43"/>
      <c r="J29" s="45">
        <f>SUM(J22:J28)</f>
        <v>-122669.48144794203</v>
      </c>
      <c r="K29" s="46"/>
      <c r="L29" s="45" t="e">
        <f>SUM(L22:L28)</f>
        <v>#REF!</v>
      </c>
      <c r="M29" s="48"/>
      <c r="N29" s="2"/>
      <c r="O29" s="2"/>
      <c r="P29" s="2"/>
    </row>
    <row r="30" spans="1:16" s="119" customFormat="1" ht="13" x14ac:dyDescent="0.3">
      <c r="A30" s="109" t="s">
        <v>34</v>
      </c>
      <c r="B30" s="110"/>
      <c r="C30" s="111"/>
      <c r="D30" s="112">
        <v>-3605834</v>
      </c>
      <c r="E30" s="110"/>
      <c r="F30" s="111"/>
      <c r="G30" s="112">
        <v>-3600000</v>
      </c>
      <c r="H30" s="113"/>
      <c r="I30" s="114"/>
      <c r="J30" s="115">
        <f t="shared" si="12"/>
        <v>-5834</v>
      </c>
      <c r="K30" s="116">
        <f>IFERROR(J30/G30,0)</f>
        <v>1.6205555555555556E-3</v>
      </c>
      <c r="L30" s="115" t="e">
        <f>D30-#REF!</f>
        <v>#REF!</v>
      </c>
      <c r="M30" s="118"/>
      <c r="N30" s="118"/>
      <c r="O30" s="118"/>
      <c r="P30" s="118"/>
    </row>
    <row r="31" spans="1:16" ht="13" x14ac:dyDescent="0.3">
      <c r="A31" s="62" t="s">
        <v>19</v>
      </c>
      <c r="B31" s="120"/>
      <c r="C31" s="121"/>
      <c r="D31" s="122">
        <f>D32/D$44</f>
        <v>0.24038736654093815</v>
      </c>
      <c r="E31" s="120"/>
      <c r="F31" s="121"/>
      <c r="G31" s="122">
        <f>G32/G$44</f>
        <v>0.24031918041176686</v>
      </c>
      <c r="H31" s="120"/>
      <c r="I31" s="121"/>
      <c r="J31" s="123"/>
      <c r="K31" s="124"/>
      <c r="L31" s="123"/>
      <c r="M31" s="2"/>
      <c r="N31" s="2"/>
      <c r="O31" s="2"/>
      <c r="P31" s="2"/>
    </row>
    <row r="32" spans="1:16" ht="13.5" thickBot="1" x14ac:dyDescent="0.35">
      <c r="A32" s="125" t="s">
        <v>35</v>
      </c>
      <c r="B32" s="126"/>
      <c r="C32" s="127"/>
      <c r="D32" s="128">
        <f>SUM(D29:D30)</f>
        <v>38143773.740492247</v>
      </c>
      <c r="E32" s="126"/>
      <c r="F32" s="127"/>
      <c r="G32" s="128">
        <f>SUM(G29:G30)</f>
        <v>38272277.22194019</v>
      </c>
      <c r="H32" s="129"/>
      <c r="I32" s="130"/>
      <c r="J32" s="131">
        <f>SUM(J29:J30)</f>
        <v>-128503.48144794203</v>
      </c>
      <c r="K32" s="132"/>
      <c r="L32" s="131" t="e">
        <f>SUM(L22:L31)</f>
        <v>#REF!</v>
      </c>
      <c r="M32" s="2"/>
      <c r="N32" s="2"/>
      <c r="O32" s="2"/>
      <c r="P32" s="2"/>
    </row>
    <row r="33" spans="1:16" ht="13" x14ac:dyDescent="0.3">
      <c r="A33" s="134" t="s">
        <v>36</v>
      </c>
      <c r="B33" s="135" t="s">
        <v>37</v>
      </c>
      <c r="C33" s="136" t="s">
        <v>38</v>
      </c>
      <c r="D33" s="137"/>
      <c r="E33" s="135" t="s">
        <v>37</v>
      </c>
      <c r="F33" s="136" t="s">
        <v>38</v>
      </c>
      <c r="G33" s="137"/>
      <c r="H33" s="135" t="s">
        <v>37</v>
      </c>
      <c r="I33" s="136" t="s">
        <v>38</v>
      </c>
      <c r="J33" s="137"/>
      <c r="K33" s="138"/>
      <c r="L33" s="139"/>
      <c r="M33" s="2"/>
      <c r="N33" s="2"/>
      <c r="O33" s="2"/>
      <c r="P33" s="2"/>
    </row>
    <row r="34" spans="1:16" x14ac:dyDescent="0.25">
      <c r="A34" s="22" t="s">
        <v>39</v>
      </c>
      <c r="B34" s="140">
        <v>2696.38</v>
      </c>
      <c r="C34" s="24">
        <v>7.81</v>
      </c>
      <c r="D34" s="141">
        <f>B34*15*38*C34+1</f>
        <v>12003475.846000001</v>
      </c>
      <c r="E34" s="140">
        <v>2854.13</v>
      </c>
      <c r="F34" s="24">
        <v>7.81</v>
      </c>
      <c r="G34" s="141">
        <f>E34*15*38*F34+1</f>
        <v>12705731.521</v>
      </c>
      <c r="H34" s="61">
        <f t="shared" ref="H34:J39" si="16">B34-E34</f>
        <v>-157.75</v>
      </c>
      <c r="I34" s="26">
        <f t="shared" si="16"/>
        <v>0</v>
      </c>
      <c r="J34" s="27">
        <f t="shared" si="16"/>
        <v>-702255.67499999888</v>
      </c>
      <c r="K34" s="28">
        <f t="shared" ref="K34:K39" si="17">IFERROR(J34/G34,0)</f>
        <v>-5.5270778690649378E-2</v>
      </c>
      <c r="L34" s="30" t="e">
        <f>D34-#REF!</f>
        <v>#REF!</v>
      </c>
      <c r="M34" s="2"/>
      <c r="N34" s="2"/>
      <c r="O34" s="2"/>
      <c r="P34" s="2"/>
    </row>
    <row r="35" spans="1:16" x14ac:dyDescent="0.25">
      <c r="A35" s="22" t="s">
        <v>40</v>
      </c>
      <c r="B35" s="140">
        <v>738.33</v>
      </c>
      <c r="C35" s="24">
        <v>7.81</v>
      </c>
      <c r="D35" s="141">
        <f>B35*15*38*C35</f>
        <v>3286823.6610000003</v>
      </c>
      <c r="E35" s="140">
        <v>709.31</v>
      </c>
      <c r="F35" s="24">
        <v>7.81</v>
      </c>
      <c r="G35" s="141">
        <f>E35*15*38*F35</f>
        <v>3157635.327</v>
      </c>
      <c r="H35" s="61">
        <f t="shared" si="16"/>
        <v>29.020000000000095</v>
      </c>
      <c r="I35" s="26">
        <f t="shared" si="16"/>
        <v>0</v>
      </c>
      <c r="J35" s="27">
        <f t="shared" si="16"/>
        <v>129188.33400000026</v>
      </c>
      <c r="K35" s="28">
        <f t="shared" si="17"/>
        <v>4.0912999957705462E-2</v>
      </c>
      <c r="L35" s="30" t="e">
        <f>D35-#REF!</f>
        <v>#REF!</v>
      </c>
      <c r="M35" s="2"/>
      <c r="N35" s="2"/>
      <c r="O35" s="2"/>
      <c r="P35" s="2"/>
    </row>
    <row r="36" spans="1:16" x14ac:dyDescent="0.25">
      <c r="A36" s="22" t="s">
        <v>41</v>
      </c>
      <c r="B36" s="140">
        <v>590.27</v>
      </c>
      <c r="C36" s="117">
        <v>6.87</v>
      </c>
      <c r="D36" s="141">
        <f>B36*15*38*C36</f>
        <v>2311438.2929999996</v>
      </c>
      <c r="E36" s="140">
        <v>539.86</v>
      </c>
      <c r="F36" s="117">
        <v>6.87</v>
      </c>
      <c r="G36" s="141">
        <f>E36*15*38*F36</f>
        <v>2114037.7740000002</v>
      </c>
      <c r="H36" s="61">
        <f t="shared" si="16"/>
        <v>50.409999999999968</v>
      </c>
      <c r="I36" s="26">
        <f t="shared" si="16"/>
        <v>0</v>
      </c>
      <c r="J36" s="27">
        <f t="shared" si="16"/>
        <v>197400.51899999939</v>
      </c>
      <c r="K36" s="28">
        <f t="shared" si="17"/>
        <v>9.3376060460118995E-2</v>
      </c>
      <c r="L36" s="30" t="e">
        <f>D36-#REF!</f>
        <v>#REF!</v>
      </c>
      <c r="M36" s="2"/>
      <c r="N36" s="2"/>
      <c r="O36" s="2"/>
      <c r="P36" s="2"/>
    </row>
    <row r="37" spans="1:16" x14ac:dyDescent="0.25">
      <c r="A37" s="22" t="s">
        <v>42</v>
      </c>
      <c r="B37" s="140">
        <v>564.6</v>
      </c>
      <c r="C37" s="24"/>
      <c r="D37" s="141">
        <f>B37*15*38*0.6</f>
        <v>193093.19999999998</v>
      </c>
      <c r="E37" s="140">
        <f>G37/15/38/0.6</f>
        <v>672.20175438596505</v>
      </c>
      <c r="F37" s="24"/>
      <c r="G37" s="141">
        <v>229893</v>
      </c>
      <c r="H37" s="61">
        <f t="shared" si="16"/>
        <v>-107.60175438596502</v>
      </c>
      <c r="I37" s="26"/>
      <c r="J37" s="27">
        <f t="shared" si="16"/>
        <v>-36799.800000000017</v>
      </c>
      <c r="K37" s="28">
        <f t="shared" si="17"/>
        <v>-0.16007359945713884</v>
      </c>
      <c r="L37" s="30" t="e">
        <f>D37-#REF!</f>
        <v>#REF!</v>
      </c>
      <c r="M37" s="2"/>
      <c r="N37" s="2"/>
      <c r="O37" s="2"/>
      <c r="P37" s="2"/>
    </row>
    <row r="38" spans="1:16" x14ac:dyDescent="0.25">
      <c r="A38" s="22" t="s">
        <v>43</v>
      </c>
      <c r="B38" s="142">
        <v>145</v>
      </c>
      <c r="C38" s="24">
        <v>3.58</v>
      </c>
      <c r="D38" s="141">
        <f>B38*C38*15*38</f>
        <v>295887</v>
      </c>
      <c r="E38" s="142">
        <v>164</v>
      </c>
      <c r="F38" s="24">
        <v>3.58</v>
      </c>
      <c r="G38" s="141">
        <f>E38*F38*15*38</f>
        <v>334658.39999999997</v>
      </c>
      <c r="H38" s="61"/>
      <c r="I38" s="26"/>
      <c r="J38" s="27">
        <f t="shared" si="16"/>
        <v>-38771.399999999965</v>
      </c>
      <c r="K38" s="28">
        <f t="shared" si="17"/>
        <v>-0.11585365853658527</v>
      </c>
      <c r="L38" s="30" t="e">
        <f>D38-#REF!</f>
        <v>#REF!</v>
      </c>
      <c r="M38" s="2"/>
      <c r="N38" s="2"/>
      <c r="O38" s="2"/>
      <c r="P38" s="2"/>
    </row>
    <row r="39" spans="1:16" ht="13" x14ac:dyDescent="0.3">
      <c r="A39" s="22" t="s">
        <v>44</v>
      </c>
      <c r="B39" s="143"/>
      <c r="C39" s="24"/>
      <c r="D39" s="141">
        <v>94400</v>
      </c>
      <c r="E39" s="143"/>
      <c r="F39" s="24"/>
      <c r="G39" s="141">
        <v>94400</v>
      </c>
      <c r="H39" s="61"/>
      <c r="I39" s="26"/>
      <c r="J39" s="27">
        <f t="shared" si="16"/>
        <v>0</v>
      </c>
      <c r="K39" s="28">
        <f t="shared" si="17"/>
        <v>0</v>
      </c>
      <c r="L39" s="30" t="e">
        <f>D39-#REF!</f>
        <v>#REF!</v>
      </c>
      <c r="M39" s="2"/>
      <c r="N39" s="2"/>
      <c r="O39" s="2"/>
      <c r="P39" s="2"/>
    </row>
    <row r="40" spans="1:16" ht="13" x14ac:dyDescent="0.3">
      <c r="A40" s="144" t="s">
        <v>19</v>
      </c>
      <c r="B40" s="145"/>
      <c r="C40" s="146"/>
      <c r="D40" s="147">
        <f>D41/D$44</f>
        <v>0.11460514253249128</v>
      </c>
      <c r="E40" s="145"/>
      <c r="F40" s="146"/>
      <c r="G40" s="147">
        <f>G41/G$44</f>
        <v>0.11702135671460555</v>
      </c>
      <c r="H40" s="145"/>
      <c r="I40" s="146"/>
      <c r="J40" s="148"/>
      <c r="K40" s="149"/>
      <c r="L40" s="150"/>
      <c r="M40" s="2"/>
      <c r="N40" s="2"/>
      <c r="O40" s="2"/>
      <c r="P40" s="2"/>
    </row>
    <row r="41" spans="1:16" ht="13.5" thickBot="1" x14ac:dyDescent="0.35">
      <c r="A41" s="151" t="s">
        <v>45</v>
      </c>
      <c r="B41" s="152"/>
      <c r="C41" s="153"/>
      <c r="D41" s="154">
        <f>SUM(D34:D39)</f>
        <v>18185118</v>
      </c>
      <c r="E41" s="152"/>
      <c r="F41" s="153"/>
      <c r="G41" s="154">
        <f>SUM(G34:G39)</f>
        <v>18636356.022</v>
      </c>
      <c r="H41" s="152"/>
      <c r="I41" s="153"/>
      <c r="J41" s="154">
        <f>SUM(J34:J40)</f>
        <v>-451238.02199999924</v>
      </c>
      <c r="K41" s="133">
        <f t="shared" ref="K41:K44" si="18">J41/G41</f>
        <v>-2.4212781804947171E-2</v>
      </c>
      <c r="L41" s="154" t="e">
        <f>SUM(L34:L40)</f>
        <v>#REF!</v>
      </c>
      <c r="M41" s="2"/>
      <c r="N41" s="2"/>
      <c r="O41" s="2"/>
      <c r="P41" s="2"/>
    </row>
    <row r="42" spans="1:16" ht="6" customHeight="1" thickBot="1" x14ac:dyDescent="0.3">
      <c r="A42" s="22"/>
      <c r="B42" s="142"/>
      <c r="C42" s="24"/>
      <c r="D42" s="141"/>
      <c r="E42" s="142"/>
      <c r="F42" s="24"/>
      <c r="G42" s="141"/>
      <c r="H42" s="61"/>
      <c r="I42" s="26"/>
      <c r="J42" s="93"/>
      <c r="K42" s="28"/>
      <c r="L42" s="93"/>
      <c r="M42" s="2"/>
      <c r="N42" s="2"/>
      <c r="O42" s="2"/>
      <c r="P42" s="2"/>
    </row>
    <row r="43" spans="1:16" s="160" customFormat="1" ht="13.5" thickBot="1" x14ac:dyDescent="0.35">
      <c r="A43" s="155" t="s">
        <v>46</v>
      </c>
      <c r="B43" s="156"/>
      <c r="C43" s="157"/>
      <c r="D43" s="158">
        <f>D11+D20+D29+D41</f>
        <v>200929752.74049225</v>
      </c>
      <c r="E43" s="156"/>
      <c r="F43" s="157"/>
      <c r="G43" s="158">
        <f>G11+G20+G29+G41</f>
        <v>201503660.24394017</v>
      </c>
      <c r="H43" s="156"/>
      <c r="I43" s="157"/>
      <c r="J43" s="158">
        <f>J11+J20+J29+J41</f>
        <v>-573907.50344794127</v>
      </c>
      <c r="K43" s="159">
        <f t="shared" si="18"/>
        <v>-2.8481244596409282E-3</v>
      </c>
      <c r="L43" s="158" t="e">
        <f>L11+L20+L29+L41</f>
        <v>#REF!</v>
      </c>
      <c r="M43" s="48"/>
      <c r="N43" s="48"/>
      <c r="O43" s="48"/>
      <c r="P43" s="48"/>
    </row>
    <row r="44" spans="1:16" ht="13.5" thickBot="1" x14ac:dyDescent="0.35">
      <c r="A44" s="161" t="s">
        <v>47</v>
      </c>
      <c r="B44" s="162"/>
      <c r="C44" s="163"/>
      <c r="D44" s="164">
        <f>D15+D20+D32+D41</f>
        <v>158676282.74049225</v>
      </c>
      <c r="E44" s="162"/>
      <c r="F44" s="163"/>
      <c r="G44" s="164">
        <f>G15+G20+G32+G41</f>
        <v>159256024.24394023</v>
      </c>
      <c r="H44" s="162"/>
      <c r="I44" s="163"/>
      <c r="J44" s="164">
        <f>J15+J20+J32+J41</f>
        <v>-579741.50344794127</v>
      </c>
      <c r="K44" s="165">
        <f t="shared" si="18"/>
        <v>-3.640311292462776E-3</v>
      </c>
      <c r="L44" s="164" t="e">
        <f>L15+L20+L32+L41</f>
        <v>#REF!</v>
      </c>
      <c r="M44" s="2"/>
      <c r="N44" s="2"/>
      <c r="O44" s="2"/>
      <c r="P44" s="2"/>
    </row>
    <row r="45" spans="1:16" ht="12.65" hidden="1" customHeight="1" thickBot="1" x14ac:dyDescent="0.3">
      <c r="B45" s="2"/>
      <c r="C45" s="2"/>
      <c r="D45" s="2">
        <f>D43-D30</f>
        <v>204535586.74049225</v>
      </c>
      <c r="E45" s="2"/>
      <c r="F45" s="2"/>
      <c r="G45" s="2">
        <f>G43-G30</f>
        <v>205103660.24394017</v>
      </c>
      <c r="H45" s="2"/>
      <c r="I45" s="2"/>
      <c r="J45" s="2">
        <f>J43-J30</f>
        <v>-568073.50344794127</v>
      </c>
      <c r="M45" s="2"/>
      <c r="N45" s="2"/>
      <c r="O45" s="2"/>
      <c r="P45" s="2"/>
    </row>
    <row r="46" spans="1:16" x14ac:dyDescent="0.25">
      <c r="B46" s="2"/>
      <c r="C46" s="2"/>
      <c r="D46" s="2"/>
      <c r="E46" s="2"/>
      <c r="F46" s="2"/>
      <c r="G46" s="2"/>
      <c r="H46" s="2"/>
      <c r="I46" s="2"/>
      <c r="J46" s="2"/>
      <c r="M46" s="2"/>
      <c r="N46" s="2"/>
      <c r="O46" s="2"/>
      <c r="P46" s="2"/>
    </row>
    <row r="47" spans="1:16" ht="116.15" customHeight="1" x14ac:dyDescent="0.25">
      <c r="A47" s="167" t="s">
        <v>48</v>
      </c>
      <c r="B47" s="167"/>
      <c r="C47" s="167"/>
      <c r="D47" s="166"/>
      <c r="E47" s="2"/>
      <c r="F47" s="2"/>
      <c r="G47" s="2"/>
      <c r="H47" s="2"/>
      <c r="I47" s="2"/>
      <c r="J47" s="2"/>
      <c r="M47" s="2"/>
      <c r="N47" s="2"/>
      <c r="O47" s="2"/>
      <c r="P47" s="2"/>
    </row>
    <row r="48" spans="1:16" x14ac:dyDescent="0.25">
      <c r="A48" s="166"/>
      <c r="B48" s="166"/>
      <c r="C48" s="166"/>
      <c r="D48" s="166"/>
      <c r="E48" s="2"/>
      <c r="F48" s="2"/>
      <c r="G48" s="2"/>
      <c r="H48" s="2"/>
      <c r="I48" s="2"/>
      <c r="J48" s="2"/>
      <c r="M48" s="2"/>
      <c r="N48" s="2"/>
      <c r="O48" s="2"/>
      <c r="P48" s="2"/>
    </row>
    <row r="49" spans="1:16" x14ac:dyDescent="0.25">
      <c r="A49" s="166"/>
      <c r="B49" s="166"/>
      <c r="C49" s="166"/>
      <c r="D49" s="166"/>
      <c r="E49" s="2"/>
      <c r="F49" s="2"/>
      <c r="G49" s="2"/>
      <c r="H49" s="2"/>
      <c r="I49" s="2"/>
      <c r="J49" s="2"/>
      <c r="M49" s="2"/>
      <c r="N49" s="2"/>
      <c r="O49" s="2"/>
      <c r="P49" s="2"/>
    </row>
    <row r="50" spans="1:16" x14ac:dyDescent="0.25">
      <c r="A50" s="166"/>
      <c r="B50" s="166"/>
      <c r="C50" s="166"/>
      <c r="D50" s="166"/>
      <c r="E50" s="2"/>
      <c r="F50" s="2"/>
      <c r="G50" s="2"/>
      <c r="H50" s="2"/>
      <c r="I50" s="2"/>
      <c r="J50" s="2"/>
      <c r="M50" s="2"/>
      <c r="N50" s="2"/>
      <c r="O50" s="2"/>
      <c r="P50" s="2"/>
    </row>
    <row r="51" spans="1:16" x14ac:dyDescent="0.25">
      <c r="A51" s="166"/>
      <c r="B51" s="166"/>
      <c r="C51" s="166"/>
      <c r="D51" s="166"/>
      <c r="E51" s="2"/>
      <c r="F51" s="2"/>
      <c r="G51" s="2"/>
      <c r="H51" s="2"/>
      <c r="I51" s="2"/>
      <c r="J51" s="2"/>
      <c r="M51" s="2"/>
      <c r="N51" s="2"/>
      <c r="O51" s="2"/>
      <c r="P51" s="2"/>
    </row>
    <row r="52" spans="1:16" x14ac:dyDescent="0.25">
      <c r="A52" s="166"/>
      <c r="B52" s="166"/>
      <c r="C52" s="166"/>
      <c r="D52" s="166"/>
      <c r="E52" s="2"/>
      <c r="F52" s="2"/>
      <c r="G52" s="2"/>
      <c r="H52" s="2"/>
      <c r="I52" s="2"/>
      <c r="J52" s="2"/>
      <c r="M52" s="2"/>
      <c r="N52" s="2"/>
      <c r="O52" s="2"/>
      <c r="P52" s="2"/>
    </row>
    <row r="53" spans="1:16" x14ac:dyDescent="0.25">
      <c r="A53" s="166"/>
      <c r="B53" s="166"/>
      <c r="C53" s="166"/>
      <c r="D53" s="166"/>
      <c r="E53" s="2"/>
      <c r="F53" s="2"/>
      <c r="G53" s="2"/>
      <c r="H53" s="2"/>
      <c r="I53" s="2"/>
      <c r="J53" s="2"/>
      <c r="M53" s="2"/>
      <c r="N53" s="2"/>
      <c r="O53" s="2"/>
      <c r="P53" s="2"/>
    </row>
    <row r="54" spans="1:16" x14ac:dyDescent="0.25">
      <c r="A54" s="166"/>
      <c r="B54" s="166"/>
      <c r="C54" s="166"/>
      <c r="D54" s="166"/>
      <c r="E54" s="2"/>
      <c r="F54" s="2"/>
      <c r="G54" s="2"/>
      <c r="H54" s="2"/>
      <c r="I54" s="2"/>
      <c r="J54" s="2"/>
      <c r="M54" s="2"/>
      <c r="N54" s="2"/>
      <c r="O54" s="2"/>
      <c r="P54" s="2"/>
    </row>
    <row r="55" spans="1:16" x14ac:dyDescent="0.25">
      <c r="B55" s="2"/>
      <c r="C55" s="2"/>
      <c r="D55" s="2"/>
      <c r="E55" s="2"/>
      <c r="F55" s="2"/>
      <c r="G55" s="2"/>
      <c r="H55" s="2"/>
      <c r="I55" s="2"/>
      <c r="J55" s="2"/>
      <c r="M55" s="2"/>
      <c r="N55" s="2"/>
      <c r="O55" s="2"/>
      <c r="P55" s="2"/>
    </row>
    <row r="56" spans="1:16" x14ac:dyDescent="0.25">
      <c r="B56" s="2"/>
      <c r="C56" s="2"/>
      <c r="D56" s="2"/>
      <c r="E56" s="2"/>
      <c r="F56" s="2"/>
      <c r="G56" s="2"/>
      <c r="H56" s="2"/>
      <c r="I56" s="2"/>
      <c r="J56" s="2"/>
      <c r="M56" s="2"/>
      <c r="N56" s="2"/>
      <c r="O56" s="2"/>
      <c r="P56" s="2"/>
    </row>
    <row r="57" spans="1:16" x14ac:dyDescent="0.25">
      <c r="B57" s="2"/>
      <c r="C57" s="2"/>
      <c r="D57" s="2"/>
      <c r="E57" s="2"/>
      <c r="F57" s="2"/>
      <c r="G57" s="2"/>
      <c r="H57" s="2"/>
      <c r="I57" s="2"/>
      <c r="J57" s="2"/>
      <c r="M57" s="2"/>
      <c r="N57" s="2"/>
      <c r="O57" s="2"/>
      <c r="P57" s="2"/>
    </row>
    <row r="58" spans="1:16" x14ac:dyDescent="0.25">
      <c r="B58" s="2"/>
      <c r="C58" s="2"/>
      <c r="D58" s="2"/>
      <c r="E58" s="2"/>
      <c r="F58" s="2"/>
      <c r="G58" s="2"/>
      <c r="H58" s="2"/>
      <c r="I58" s="2"/>
      <c r="J58" s="2"/>
      <c r="M58" s="2"/>
      <c r="N58" s="2"/>
      <c r="O58" s="2"/>
      <c r="P58" s="2"/>
    </row>
    <row r="59" spans="1:16" x14ac:dyDescent="0.25">
      <c r="B59" s="2"/>
      <c r="C59" s="2"/>
      <c r="D59" s="2"/>
      <c r="E59" s="2"/>
      <c r="F59" s="2"/>
      <c r="G59" s="2"/>
      <c r="H59" s="2"/>
      <c r="I59" s="2"/>
      <c r="J59" s="2"/>
      <c r="M59" s="2"/>
      <c r="N59" s="2"/>
      <c r="O59" s="2"/>
      <c r="P59" s="2"/>
    </row>
    <row r="60" spans="1:16" x14ac:dyDescent="0.25">
      <c r="B60" s="2"/>
      <c r="C60" s="2"/>
      <c r="D60" s="2"/>
      <c r="E60" s="2"/>
      <c r="F60" s="2"/>
      <c r="G60" s="2"/>
      <c r="H60" s="2"/>
      <c r="I60" s="2"/>
      <c r="J60" s="2"/>
      <c r="M60" s="2"/>
      <c r="N60" s="2"/>
      <c r="O60" s="2"/>
      <c r="P60" s="2"/>
    </row>
    <row r="61" spans="1:16" x14ac:dyDescent="0.25">
      <c r="B61" s="2"/>
      <c r="C61" s="2"/>
      <c r="D61" s="2"/>
      <c r="E61" s="2"/>
      <c r="F61" s="2"/>
      <c r="G61" s="2"/>
      <c r="H61" s="2"/>
      <c r="I61" s="2"/>
      <c r="J61" s="2"/>
      <c r="M61" s="2"/>
      <c r="N61" s="2"/>
      <c r="O61" s="2"/>
      <c r="P61" s="2"/>
    </row>
    <row r="62" spans="1:16" x14ac:dyDescent="0.25">
      <c r="B62" s="2"/>
      <c r="C62" s="2"/>
      <c r="D62" s="2"/>
      <c r="E62" s="2"/>
      <c r="F62" s="2"/>
      <c r="G62" s="2"/>
      <c r="H62" s="2"/>
      <c r="I62" s="2"/>
      <c r="J62" s="2"/>
      <c r="M62" s="2"/>
      <c r="N62" s="2"/>
      <c r="O62" s="2"/>
      <c r="P62" s="2"/>
    </row>
    <row r="63" spans="1:16" x14ac:dyDescent="0.25">
      <c r="B63" s="2"/>
      <c r="C63" s="2"/>
      <c r="D63" s="2"/>
      <c r="E63" s="2"/>
      <c r="F63" s="2"/>
      <c r="G63" s="2"/>
      <c r="H63" s="2"/>
      <c r="I63" s="2"/>
      <c r="J63" s="2"/>
      <c r="M63" s="2"/>
      <c r="N63" s="2"/>
      <c r="O63" s="2"/>
      <c r="P63" s="2"/>
    </row>
    <row r="64" spans="1:16" x14ac:dyDescent="0.25">
      <c r="B64" s="2"/>
      <c r="C64" s="2"/>
      <c r="D64" s="2"/>
      <c r="E64" s="2"/>
      <c r="F64" s="2"/>
      <c r="G64" s="2"/>
      <c r="H64" s="2"/>
      <c r="I64" s="2"/>
      <c r="J64" s="2"/>
      <c r="M64" s="2"/>
      <c r="N64" s="2"/>
      <c r="O64" s="2"/>
      <c r="P64" s="2"/>
    </row>
    <row r="65" spans="2:16" x14ac:dyDescent="0.25">
      <c r="B65" s="2"/>
      <c r="C65" s="2"/>
      <c r="D65" s="2"/>
      <c r="E65" s="2"/>
      <c r="F65" s="2"/>
      <c r="G65" s="2"/>
      <c r="H65" s="2"/>
      <c r="I65" s="2"/>
      <c r="J65" s="2"/>
      <c r="M65" s="2"/>
      <c r="N65" s="2"/>
      <c r="O65" s="2"/>
      <c r="P65" s="2"/>
    </row>
    <row r="66" spans="2:16" x14ac:dyDescent="0.25">
      <c r="B66" s="2"/>
      <c r="C66" s="2"/>
      <c r="D66" s="2"/>
      <c r="E66" s="2"/>
      <c r="F66" s="2"/>
      <c r="G66" s="2"/>
      <c r="H66" s="2"/>
      <c r="I66" s="2"/>
      <c r="J66" s="2"/>
      <c r="M66" s="2"/>
      <c r="N66" s="2"/>
      <c r="O66" s="2"/>
      <c r="P66" s="2"/>
    </row>
    <row r="67" spans="2:16" x14ac:dyDescent="0.25">
      <c r="B67" s="2"/>
      <c r="C67" s="2"/>
      <c r="D67" s="2"/>
      <c r="E67" s="2"/>
      <c r="F67" s="2"/>
      <c r="G67" s="2"/>
      <c r="H67" s="2"/>
      <c r="I67" s="2"/>
      <c r="J67" s="2"/>
      <c r="M67" s="2"/>
      <c r="N67" s="2"/>
      <c r="O67" s="2"/>
      <c r="P67" s="2"/>
    </row>
    <row r="68" spans="2:16" x14ac:dyDescent="0.25">
      <c r="B68" s="2"/>
      <c r="C68" s="2"/>
      <c r="D68" s="2"/>
      <c r="E68" s="2"/>
      <c r="F68" s="2"/>
      <c r="G68" s="2"/>
      <c r="H68" s="2"/>
      <c r="I68" s="2"/>
      <c r="J68" s="2"/>
      <c r="M68" s="2"/>
      <c r="N68" s="2"/>
      <c r="O68" s="2"/>
      <c r="P68" s="2"/>
    </row>
    <row r="69" spans="2:16" x14ac:dyDescent="0.25">
      <c r="B69" s="2"/>
      <c r="C69" s="2"/>
      <c r="D69" s="2"/>
      <c r="E69" s="2"/>
      <c r="F69" s="2"/>
      <c r="G69" s="2"/>
      <c r="H69" s="2"/>
      <c r="I69" s="2"/>
      <c r="J69" s="2"/>
      <c r="M69" s="2"/>
      <c r="N69" s="2"/>
      <c r="O69" s="2"/>
      <c r="P69" s="2"/>
    </row>
    <row r="70" spans="2:16" x14ac:dyDescent="0.25">
      <c r="B70" s="2"/>
      <c r="C70" s="2"/>
      <c r="D70" s="2"/>
      <c r="E70" s="2"/>
      <c r="F70" s="2"/>
      <c r="G70" s="2"/>
      <c r="H70" s="2"/>
      <c r="I70" s="2"/>
      <c r="J70" s="2"/>
      <c r="M70" s="2"/>
      <c r="N70" s="2"/>
      <c r="O70" s="2"/>
      <c r="P70" s="2"/>
    </row>
    <row r="71" spans="2:16" x14ac:dyDescent="0.25">
      <c r="B71" s="2"/>
      <c r="C71" s="2"/>
      <c r="D71" s="2"/>
      <c r="E71" s="2"/>
      <c r="F71" s="2"/>
      <c r="G71" s="2"/>
      <c r="H71" s="2"/>
      <c r="I71" s="2"/>
      <c r="J71" s="2"/>
      <c r="M71" s="2"/>
      <c r="N71" s="2"/>
      <c r="O71" s="2"/>
      <c r="P71" s="2"/>
    </row>
    <row r="72" spans="2:16" x14ac:dyDescent="0.25">
      <c r="B72" s="2"/>
      <c r="C72" s="2"/>
      <c r="D72" s="2"/>
      <c r="E72" s="2"/>
      <c r="F72" s="2"/>
      <c r="G72" s="2"/>
      <c r="H72" s="2"/>
      <c r="I72" s="2"/>
      <c r="J72" s="2"/>
      <c r="M72" s="2"/>
      <c r="N72" s="2"/>
      <c r="O72" s="2"/>
      <c r="P72" s="2"/>
    </row>
    <row r="73" spans="2:16" x14ac:dyDescent="0.25">
      <c r="B73" s="2"/>
      <c r="C73" s="2"/>
      <c r="D73" s="2"/>
      <c r="E73" s="2"/>
      <c r="F73" s="2"/>
      <c r="G73" s="2"/>
      <c r="H73" s="2"/>
      <c r="I73" s="2"/>
      <c r="J73" s="2"/>
      <c r="M73" s="2"/>
      <c r="N73" s="2"/>
      <c r="O73" s="2"/>
      <c r="P73" s="2"/>
    </row>
    <row r="74" spans="2:16" x14ac:dyDescent="0.25">
      <c r="B74" s="2"/>
      <c r="C74" s="2"/>
      <c r="D74" s="2"/>
      <c r="E74" s="2"/>
      <c r="F74" s="2"/>
      <c r="G74" s="2"/>
      <c r="H74" s="2"/>
      <c r="I74" s="2"/>
      <c r="J74" s="2"/>
      <c r="M74" s="2"/>
      <c r="N74" s="2"/>
      <c r="O74" s="2"/>
      <c r="P74" s="2"/>
    </row>
    <row r="75" spans="2:16" x14ac:dyDescent="0.25">
      <c r="B75" s="2"/>
      <c r="C75" s="2"/>
      <c r="D75" s="2"/>
      <c r="E75" s="2"/>
      <c r="F75" s="2"/>
      <c r="G75" s="2"/>
      <c r="H75" s="2"/>
      <c r="I75" s="2"/>
      <c r="J75" s="2"/>
      <c r="M75" s="2"/>
      <c r="N75" s="2"/>
      <c r="O75" s="2"/>
      <c r="P75" s="2"/>
    </row>
    <row r="76" spans="2:16" x14ac:dyDescent="0.25">
      <c r="B76" s="2"/>
      <c r="C76" s="2"/>
      <c r="D76" s="2"/>
      <c r="E76" s="2"/>
      <c r="F76" s="2"/>
      <c r="G76" s="2"/>
      <c r="H76" s="2"/>
      <c r="I76" s="2"/>
      <c r="J76" s="2"/>
      <c r="M76" s="2"/>
      <c r="N76" s="2"/>
      <c r="O76" s="2"/>
      <c r="P76" s="2"/>
    </row>
    <row r="77" spans="2:16" x14ac:dyDescent="0.25">
      <c r="B77" s="2"/>
      <c r="C77" s="2"/>
      <c r="D77" s="2"/>
      <c r="E77" s="2"/>
      <c r="F77" s="2"/>
      <c r="G77" s="2"/>
      <c r="H77" s="2"/>
      <c r="I77" s="2"/>
      <c r="J77" s="2"/>
      <c r="M77" s="2"/>
      <c r="N77" s="2"/>
      <c r="O77" s="2"/>
      <c r="P77" s="2"/>
    </row>
    <row r="78" spans="2:16" x14ac:dyDescent="0.25">
      <c r="B78" s="2"/>
      <c r="C78" s="2"/>
      <c r="D78" s="2"/>
      <c r="E78" s="2"/>
      <c r="F78" s="2"/>
      <c r="G78" s="2"/>
      <c r="H78" s="2"/>
      <c r="I78" s="2"/>
      <c r="J78" s="2"/>
      <c r="M78" s="2"/>
      <c r="N78" s="2"/>
      <c r="O78" s="2"/>
      <c r="P78" s="2"/>
    </row>
    <row r="79" spans="2:16" x14ac:dyDescent="0.25">
      <c r="B79" s="2"/>
      <c r="C79" s="2"/>
      <c r="D79" s="2"/>
      <c r="E79" s="2"/>
      <c r="F79" s="2"/>
      <c r="G79" s="2"/>
      <c r="H79" s="2"/>
      <c r="I79" s="2"/>
      <c r="J79" s="2"/>
      <c r="M79" s="2"/>
      <c r="N79" s="2"/>
      <c r="O79" s="2"/>
      <c r="P79" s="2"/>
    </row>
    <row r="80" spans="2:16" x14ac:dyDescent="0.25">
      <c r="B80" s="2"/>
      <c r="C80" s="2"/>
      <c r="D80" s="2"/>
      <c r="E80" s="2"/>
      <c r="F80" s="2"/>
      <c r="G80" s="2"/>
      <c r="H80" s="2"/>
      <c r="I80" s="2"/>
      <c r="J80" s="2"/>
      <c r="M80" s="2"/>
      <c r="N80" s="2"/>
      <c r="O80" s="2"/>
      <c r="P80" s="2"/>
    </row>
    <row r="81" spans="2:16" x14ac:dyDescent="0.25">
      <c r="B81" s="2"/>
      <c r="C81" s="2"/>
      <c r="D81" s="2"/>
      <c r="E81" s="2"/>
      <c r="F81" s="2"/>
      <c r="G81" s="2"/>
      <c r="H81" s="2"/>
      <c r="I81" s="2"/>
      <c r="J81" s="2"/>
      <c r="M81" s="2"/>
      <c r="N81" s="2"/>
      <c r="O81" s="2"/>
      <c r="P81" s="2"/>
    </row>
    <row r="82" spans="2:16" x14ac:dyDescent="0.25">
      <c r="B82" s="2"/>
      <c r="C82" s="2"/>
      <c r="D82" s="2"/>
      <c r="E82" s="2"/>
      <c r="F82" s="2"/>
      <c r="G82" s="2"/>
      <c r="H82" s="2"/>
      <c r="I82" s="2"/>
      <c r="J82" s="2"/>
      <c r="M82" s="2"/>
      <c r="N82" s="2"/>
      <c r="O82" s="2"/>
      <c r="P82" s="2"/>
    </row>
    <row r="83" spans="2:16" x14ac:dyDescent="0.25">
      <c r="B83" s="2"/>
      <c r="C83" s="2"/>
      <c r="D83" s="2"/>
      <c r="E83" s="2"/>
      <c r="F83" s="2"/>
      <c r="G83" s="2"/>
      <c r="H83" s="2"/>
      <c r="I83" s="2"/>
      <c r="J83" s="2"/>
      <c r="M83" s="2"/>
      <c r="N83" s="2"/>
      <c r="O83" s="2"/>
      <c r="P83" s="2"/>
    </row>
    <row r="84" spans="2:16" x14ac:dyDescent="0.25">
      <c r="B84" s="2"/>
      <c r="C84" s="2"/>
      <c r="D84" s="2"/>
      <c r="E84" s="2"/>
      <c r="F84" s="2"/>
      <c r="G84" s="2"/>
      <c r="H84" s="2"/>
      <c r="I84" s="2"/>
      <c r="J84" s="2"/>
      <c r="M84" s="2"/>
      <c r="N84" s="2"/>
      <c r="O84" s="2"/>
      <c r="P84" s="2"/>
    </row>
    <row r="85" spans="2:16" x14ac:dyDescent="0.25">
      <c r="B85" s="2"/>
      <c r="C85" s="2"/>
      <c r="D85" s="2"/>
      <c r="E85" s="2"/>
      <c r="F85" s="2"/>
      <c r="G85" s="2"/>
      <c r="H85" s="2"/>
      <c r="I85" s="2"/>
      <c r="J85" s="2"/>
      <c r="M85" s="2"/>
      <c r="N85" s="2"/>
      <c r="O85" s="2"/>
      <c r="P85" s="2"/>
    </row>
    <row r="86" spans="2:16" x14ac:dyDescent="0.25">
      <c r="B86" s="2"/>
      <c r="C86" s="2"/>
      <c r="D86" s="2"/>
      <c r="E86" s="2"/>
      <c r="F86" s="2"/>
      <c r="G86" s="2"/>
      <c r="H86" s="2"/>
      <c r="I86" s="2"/>
      <c r="J86" s="2"/>
      <c r="M86" s="2"/>
      <c r="N86" s="2"/>
      <c r="O86" s="2"/>
      <c r="P86" s="2"/>
    </row>
    <row r="87" spans="2:16" x14ac:dyDescent="0.25">
      <c r="B87" s="2"/>
      <c r="C87" s="2"/>
      <c r="D87" s="2"/>
      <c r="E87" s="2"/>
      <c r="F87" s="2"/>
      <c r="G87" s="2"/>
      <c r="H87" s="2"/>
      <c r="I87" s="2"/>
      <c r="J87" s="2"/>
      <c r="M87" s="2"/>
      <c r="N87" s="2"/>
      <c r="O87" s="2"/>
      <c r="P87" s="2"/>
    </row>
    <row r="88" spans="2:16" x14ac:dyDescent="0.25">
      <c r="B88" s="2"/>
      <c r="C88" s="2"/>
      <c r="D88" s="2"/>
      <c r="E88" s="2"/>
      <c r="F88" s="2"/>
      <c r="G88" s="2"/>
      <c r="H88" s="2"/>
      <c r="I88" s="2"/>
      <c r="J88" s="2"/>
      <c r="M88" s="2"/>
      <c r="N88" s="2"/>
      <c r="O88" s="2"/>
      <c r="P88" s="2"/>
    </row>
    <row r="89" spans="2:16" x14ac:dyDescent="0.25">
      <c r="B89" s="2"/>
      <c r="C89" s="2"/>
      <c r="D89" s="2"/>
      <c r="E89" s="2"/>
      <c r="F89" s="2"/>
      <c r="G89" s="2"/>
      <c r="H89" s="2"/>
      <c r="I89" s="2"/>
      <c r="J89" s="2"/>
      <c r="M89" s="2"/>
      <c r="N89" s="2"/>
      <c r="O89" s="2"/>
      <c r="P89" s="2"/>
    </row>
    <row r="90" spans="2:16" x14ac:dyDescent="0.25">
      <c r="B90" s="2"/>
      <c r="C90" s="2"/>
      <c r="D90" s="2"/>
      <c r="E90" s="2"/>
      <c r="F90" s="2"/>
      <c r="G90" s="2"/>
      <c r="H90" s="2"/>
      <c r="I90" s="2"/>
      <c r="J90" s="2"/>
      <c r="M90" s="2"/>
      <c r="N90" s="2"/>
      <c r="O90" s="2"/>
      <c r="P90" s="2"/>
    </row>
    <row r="91" spans="2:16" x14ac:dyDescent="0.25">
      <c r="B91" s="2"/>
      <c r="C91" s="2"/>
      <c r="D91" s="2"/>
      <c r="E91" s="2"/>
      <c r="F91" s="2"/>
      <c r="G91" s="2"/>
      <c r="H91" s="2"/>
      <c r="I91" s="2"/>
      <c r="J91" s="2"/>
      <c r="M91" s="2"/>
      <c r="N91" s="2"/>
      <c r="O91" s="2"/>
      <c r="P91" s="2"/>
    </row>
    <row r="92" spans="2:16" x14ac:dyDescent="0.25">
      <c r="B92" s="2"/>
      <c r="C92" s="2"/>
      <c r="D92" s="2"/>
      <c r="E92" s="2"/>
      <c r="F92" s="2"/>
      <c r="G92" s="2"/>
      <c r="H92" s="2"/>
      <c r="I92" s="2"/>
      <c r="J92" s="2"/>
      <c r="M92" s="2"/>
      <c r="N92" s="2"/>
      <c r="O92" s="2"/>
      <c r="P92" s="2"/>
    </row>
    <row r="93" spans="2:16" x14ac:dyDescent="0.25">
      <c r="B93" s="2"/>
      <c r="C93" s="2"/>
      <c r="D93" s="2"/>
      <c r="E93" s="2"/>
      <c r="F93" s="2"/>
      <c r="G93" s="2"/>
      <c r="H93" s="2"/>
      <c r="I93" s="2"/>
      <c r="J93" s="2"/>
      <c r="M93" s="2"/>
      <c r="N93" s="2"/>
      <c r="O93" s="2"/>
      <c r="P93" s="2"/>
    </row>
    <row r="94" spans="2:16" x14ac:dyDescent="0.25">
      <c r="B94" s="2"/>
      <c r="C94" s="2"/>
      <c r="D94" s="2"/>
      <c r="E94" s="2"/>
      <c r="F94" s="2"/>
      <c r="G94" s="2"/>
      <c r="H94" s="2"/>
      <c r="I94" s="2"/>
      <c r="J94" s="2"/>
      <c r="M94" s="2"/>
      <c r="N94" s="2"/>
      <c r="O94" s="2"/>
      <c r="P94" s="2"/>
    </row>
    <row r="95" spans="2:16" x14ac:dyDescent="0.25">
      <c r="B95" s="2"/>
      <c r="C95" s="2"/>
      <c r="D95" s="2"/>
      <c r="E95" s="2"/>
      <c r="F95" s="2"/>
      <c r="G95" s="2"/>
      <c r="H95" s="2"/>
      <c r="I95" s="2"/>
      <c r="J95" s="2"/>
      <c r="M95" s="2"/>
      <c r="N95" s="2"/>
      <c r="O95" s="2"/>
      <c r="P95" s="2"/>
    </row>
    <row r="96" spans="2:16" x14ac:dyDescent="0.25">
      <c r="B96" s="2"/>
      <c r="C96" s="2"/>
      <c r="D96" s="2"/>
      <c r="E96" s="2"/>
      <c r="F96" s="2"/>
      <c r="G96" s="2"/>
      <c r="H96" s="2"/>
      <c r="I96" s="2"/>
      <c r="J96" s="2"/>
      <c r="M96" s="2"/>
      <c r="N96" s="2"/>
      <c r="O96" s="2"/>
      <c r="P96" s="2"/>
    </row>
    <row r="97" spans="2:16" x14ac:dyDescent="0.25">
      <c r="B97" s="2"/>
      <c r="C97" s="2"/>
      <c r="D97" s="2"/>
      <c r="E97" s="2"/>
      <c r="F97" s="2"/>
      <c r="G97" s="2"/>
      <c r="H97" s="2"/>
      <c r="I97" s="2"/>
      <c r="J97" s="2"/>
      <c r="M97" s="2"/>
      <c r="N97" s="2"/>
      <c r="O97" s="2"/>
      <c r="P97" s="2"/>
    </row>
    <row r="98" spans="2:16" x14ac:dyDescent="0.25">
      <c r="B98" s="2"/>
      <c r="C98" s="2"/>
      <c r="D98" s="2"/>
      <c r="E98" s="2"/>
      <c r="F98" s="2"/>
      <c r="G98" s="2"/>
      <c r="H98" s="2"/>
      <c r="I98" s="2"/>
      <c r="J98" s="2"/>
      <c r="M98" s="2"/>
      <c r="N98" s="2"/>
      <c r="O98" s="2"/>
      <c r="P98" s="2"/>
    </row>
    <row r="99" spans="2:16" x14ac:dyDescent="0.25">
      <c r="B99" s="2"/>
      <c r="C99" s="2"/>
      <c r="D99" s="2"/>
      <c r="E99" s="2"/>
      <c r="F99" s="2"/>
      <c r="G99" s="2"/>
      <c r="H99" s="2"/>
      <c r="I99" s="2"/>
      <c r="J99" s="2"/>
      <c r="M99" s="2"/>
      <c r="N99" s="2"/>
      <c r="O99" s="2"/>
      <c r="P99" s="2"/>
    </row>
    <row r="100" spans="2:16" x14ac:dyDescent="0.25">
      <c r="B100" s="2"/>
      <c r="C100" s="2"/>
      <c r="D100" s="2"/>
      <c r="E100" s="2"/>
      <c r="F100" s="2"/>
      <c r="G100" s="2"/>
      <c r="H100" s="2"/>
      <c r="I100" s="2"/>
      <c r="J100" s="2"/>
      <c r="M100" s="2"/>
      <c r="N100" s="2"/>
      <c r="O100" s="2"/>
      <c r="P100" s="2"/>
    </row>
    <row r="101" spans="2:16" x14ac:dyDescent="0.25">
      <c r="B101" s="2"/>
      <c r="C101" s="2"/>
      <c r="D101" s="2"/>
      <c r="E101" s="2"/>
      <c r="F101" s="2"/>
      <c r="G101" s="2"/>
      <c r="H101" s="2"/>
      <c r="I101" s="2"/>
      <c r="J101" s="2"/>
      <c r="M101" s="2"/>
      <c r="N101" s="2"/>
      <c r="O101" s="2"/>
      <c r="P101" s="2"/>
    </row>
    <row r="102" spans="2:16" x14ac:dyDescent="0.25">
      <c r="B102" s="2"/>
      <c r="C102" s="2"/>
      <c r="D102" s="2"/>
      <c r="E102" s="2"/>
      <c r="F102" s="2"/>
      <c r="G102" s="2"/>
      <c r="H102" s="2"/>
      <c r="I102" s="2"/>
      <c r="J102" s="2"/>
      <c r="M102" s="2"/>
      <c r="N102" s="2"/>
      <c r="O102" s="2"/>
      <c r="P102" s="2"/>
    </row>
    <row r="103" spans="2:16" x14ac:dyDescent="0.25">
      <c r="B103" s="2"/>
      <c r="C103" s="2"/>
      <c r="D103" s="2"/>
      <c r="E103" s="2"/>
      <c r="F103" s="2"/>
      <c r="G103" s="2"/>
      <c r="H103" s="2"/>
      <c r="I103" s="2"/>
      <c r="J103" s="2"/>
      <c r="M103" s="2"/>
      <c r="N103" s="2"/>
      <c r="O103" s="2"/>
      <c r="P103" s="2"/>
    </row>
    <row r="104" spans="2:16" x14ac:dyDescent="0.25">
      <c r="B104" s="2"/>
      <c r="C104" s="2"/>
      <c r="D104" s="2"/>
      <c r="E104" s="2"/>
      <c r="F104" s="2"/>
      <c r="G104" s="2"/>
      <c r="H104" s="2"/>
      <c r="I104" s="2"/>
      <c r="J104" s="2"/>
      <c r="M104" s="2"/>
      <c r="N104" s="2"/>
      <c r="O104" s="2"/>
      <c r="P104" s="2"/>
    </row>
    <row r="105" spans="2:16" x14ac:dyDescent="0.25">
      <c r="B105" s="2"/>
      <c r="C105" s="2"/>
      <c r="D105" s="2"/>
      <c r="E105" s="2"/>
      <c r="F105" s="2"/>
      <c r="G105" s="2"/>
      <c r="H105" s="2"/>
      <c r="I105" s="2"/>
      <c r="J105" s="2"/>
      <c r="M105" s="2"/>
      <c r="N105" s="2"/>
      <c r="O105" s="2"/>
      <c r="P105" s="2"/>
    </row>
    <row r="106" spans="2:16" x14ac:dyDescent="0.25">
      <c r="B106" s="2"/>
      <c r="C106" s="2"/>
      <c r="D106" s="2"/>
      <c r="E106" s="2"/>
      <c r="F106" s="2"/>
      <c r="G106" s="2"/>
      <c r="H106" s="2"/>
      <c r="I106" s="2"/>
      <c r="J106" s="2"/>
      <c r="M106" s="2"/>
      <c r="N106" s="2"/>
      <c r="O106" s="2"/>
      <c r="P106" s="2"/>
    </row>
    <row r="107" spans="2:16" x14ac:dyDescent="0.25">
      <c r="B107" s="2"/>
      <c r="C107" s="2"/>
      <c r="D107" s="2"/>
      <c r="E107" s="2"/>
      <c r="F107" s="2"/>
      <c r="G107" s="2"/>
      <c r="H107" s="2"/>
      <c r="I107" s="2"/>
      <c r="J107" s="2"/>
      <c r="M107" s="2"/>
      <c r="N107" s="2"/>
      <c r="O107" s="2"/>
      <c r="P107" s="2"/>
    </row>
    <row r="108" spans="2:16" x14ac:dyDescent="0.25">
      <c r="B108" s="2"/>
      <c r="C108" s="2"/>
      <c r="D108" s="2"/>
      <c r="E108" s="2"/>
      <c r="F108" s="2"/>
      <c r="G108" s="2"/>
      <c r="H108" s="2"/>
      <c r="I108" s="2"/>
      <c r="J108" s="2"/>
      <c r="M108" s="2"/>
      <c r="N108" s="2"/>
      <c r="O108" s="2"/>
      <c r="P108" s="2"/>
    </row>
    <row r="109" spans="2:16" x14ac:dyDescent="0.25">
      <c r="B109" s="2"/>
      <c r="C109" s="2"/>
      <c r="D109" s="2"/>
      <c r="E109" s="2"/>
      <c r="F109" s="2"/>
      <c r="G109" s="2"/>
      <c r="H109" s="2"/>
      <c r="I109" s="2"/>
      <c r="J109" s="2"/>
      <c r="M109" s="2"/>
      <c r="N109" s="2"/>
      <c r="O109" s="2"/>
      <c r="P109" s="2"/>
    </row>
    <row r="110" spans="2:16" x14ac:dyDescent="0.25">
      <c r="B110" s="2"/>
      <c r="C110" s="2"/>
      <c r="D110" s="2"/>
      <c r="E110" s="2"/>
      <c r="F110" s="2"/>
      <c r="G110" s="2"/>
      <c r="H110" s="2"/>
      <c r="I110" s="2"/>
      <c r="J110" s="2"/>
      <c r="M110" s="2"/>
      <c r="N110" s="2"/>
      <c r="O110" s="2"/>
      <c r="P110" s="2"/>
    </row>
    <row r="111" spans="2:16" x14ac:dyDescent="0.25">
      <c r="B111" s="2"/>
      <c r="C111" s="2"/>
      <c r="D111" s="2"/>
      <c r="E111" s="2"/>
      <c r="F111" s="2"/>
      <c r="G111" s="2"/>
      <c r="H111" s="2"/>
      <c r="I111" s="2"/>
      <c r="J111" s="2"/>
      <c r="M111" s="2"/>
      <c r="N111" s="2"/>
      <c r="O111" s="2"/>
      <c r="P111" s="2"/>
    </row>
    <row r="112" spans="2:16" x14ac:dyDescent="0.25">
      <c r="B112" s="2"/>
      <c r="C112" s="2"/>
      <c r="D112" s="2"/>
      <c r="E112" s="2"/>
      <c r="F112" s="2"/>
      <c r="G112" s="2"/>
      <c r="H112" s="2"/>
      <c r="I112" s="2"/>
      <c r="J112" s="2"/>
      <c r="M112" s="2"/>
      <c r="N112" s="2"/>
      <c r="O112" s="2"/>
      <c r="P112" s="2"/>
    </row>
    <row r="113" spans="2:16" x14ac:dyDescent="0.25">
      <c r="B113" s="2"/>
      <c r="C113" s="2"/>
      <c r="D113" s="2"/>
      <c r="E113" s="2"/>
      <c r="F113" s="2"/>
      <c r="G113" s="2"/>
      <c r="H113" s="2"/>
      <c r="I113" s="2"/>
      <c r="J113" s="2"/>
      <c r="M113" s="2"/>
      <c r="N113" s="2"/>
      <c r="O113" s="2"/>
      <c r="P113" s="2"/>
    </row>
    <row r="114" spans="2:16" x14ac:dyDescent="0.25">
      <c r="B114" s="2"/>
      <c r="C114" s="2"/>
      <c r="D114" s="2"/>
      <c r="E114" s="2"/>
      <c r="F114" s="2"/>
      <c r="G114" s="2"/>
      <c r="H114" s="2"/>
      <c r="I114" s="2"/>
      <c r="J114" s="2"/>
      <c r="M114" s="2"/>
      <c r="N114" s="2"/>
      <c r="O114" s="2"/>
      <c r="P114" s="2"/>
    </row>
    <row r="115" spans="2:16" x14ac:dyDescent="0.25">
      <c r="B115" s="2"/>
      <c r="C115" s="2"/>
      <c r="D115" s="2"/>
      <c r="E115" s="2"/>
      <c r="F115" s="2"/>
      <c r="G115" s="2"/>
      <c r="H115" s="2"/>
      <c r="I115" s="2"/>
      <c r="J115" s="2"/>
      <c r="M115" s="2"/>
      <c r="N115" s="2"/>
      <c r="O115" s="2"/>
      <c r="P115" s="2"/>
    </row>
    <row r="116" spans="2:16" x14ac:dyDescent="0.25">
      <c r="B116" s="2"/>
      <c r="C116" s="2"/>
      <c r="D116" s="2"/>
      <c r="E116" s="2"/>
      <c r="F116" s="2"/>
      <c r="G116" s="2"/>
      <c r="H116" s="2"/>
      <c r="I116" s="2"/>
      <c r="J116" s="2"/>
      <c r="M116" s="2"/>
      <c r="N116" s="2"/>
      <c r="O116" s="2"/>
      <c r="P116" s="2"/>
    </row>
    <row r="117" spans="2:16" x14ac:dyDescent="0.25">
      <c r="B117" s="2"/>
      <c r="C117" s="2"/>
      <c r="D117" s="2"/>
      <c r="E117" s="2"/>
      <c r="F117" s="2"/>
      <c r="G117" s="2"/>
      <c r="H117" s="2"/>
      <c r="I117" s="2"/>
      <c r="J117" s="2"/>
      <c r="M117" s="2"/>
      <c r="N117" s="2"/>
      <c r="O117" s="2"/>
      <c r="P117" s="2"/>
    </row>
    <row r="118" spans="2:16" x14ac:dyDescent="0.25">
      <c r="B118" s="2"/>
      <c r="C118" s="2"/>
      <c r="D118" s="2"/>
      <c r="E118" s="2"/>
      <c r="F118" s="2"/>
      <c r="G118" s="2"/>
      <c r="H118" s="2"/>
      <c r="I118" s="2"/>
      <c r="J118" s="2"/>
      <c r="M118" s="2"/>
      <c r="N118" s="2"/>
      <c r="O118" s="2"/>
      <c r="P118" s="2"/>
    </row>
    <row r="119" spans="2:16" x14ac:dyDescent="0.25">
      <c r="B119" s="2"/>
      <c r="C119" s="2"/>
      <c r="D119" s="2"/>
      <c r="E119" s="2"/>
      <c r="F119" s="2"/>
      <c r="G119" s="2"/>
      <c r="H119" s="2"/>
      <c r="I119" s="2"/>
      <c r="J119" s="2"/>
      <c r="M119" s="2"/>
      <c r="N119" s="2"/>
      <c r="O119" s="2"/>
      <c r="P119" s="2"/>
    </row>
    <row r="120" spans="2:16" x14ac:dyDescent="0.25">
      <c r="B120" s="2"/>
      <c r="C120" s="2"/>
      <c r="D120" s="2"/>
      <c r="E120" s="2"/>
      <c r="F120" s="2"/>
      <c r="G120" s="2"/>
      <c r="H120" s="2"/>
      <c r="I120" s="2"/>
      <c r="J120" s="2"/>
      <c r="M120" s="2"/>
      <c r="N120" s="2"/>
      <c r="O120" s="2"/>
      <c r="P120" s="2"/>
    </row>
    <row r="121" spans="2:16" x14ac:dyDescent="0.25">
      <c r="B121" s="2"/>
      <c r="C121" s="2"/>
      <c r="D121" s="2"/>
      <c r="E121" s="2"/>
      <c r="F121" s="2"/>
      <c r="G121" s="2"/>
      <c r="H121" s="2"/>
      <c r="I121" s="2"/>
      <c r="J121" s="2"/>
      <c r="M121" s="2"/>
      <c r="N121" s="2"/>
      <c r="O121" s="2"/>
      <c r="P121" s="2"/>
    </row>
    <row r="122" spans="2:16" x14ac:dyDescent="0.25">
      <c r="B122" s="2"/>
      <c r="C122" s="2"/>
      <c r="D122" s="2"/>
      <c r="E122" s="2"/>
      <c r="F122" s="2"/>
      <c r="G122" s="2"/>
      <c r="H122" s="2"/>
      <c r="I122" s="2"/>
      <c r="J122" s="2"/>
      <c r="M122" s="2"/>
      <c r="N122" s="2"/>
      <c r="O122" s="2"/>
      <c r="P122" s="2"/>
    </row>
    <row r="123" spans="2:16" x14ac:dyDescent="0.25">
      <c r="B123" s="2"/>
      <c r="C123" s="2"/>
      <c r="D123" s="2"/>
      <c r="E123" s="2"/>
      <c r="F123" s="2"/>
      <c r="G123" s="2"/>
      <c r="H123" s="2"/>
      <c r="I123" s="2"/>
      <c r="J123" s="2"/>
      <c r="M123" s="2"/>
      <c r="N123" s="2"/>
      <c r="O123" s="2"/>
      <c r="P123" s="2"/>
    </row>
    <row r="124" spans="2:16" x14ac:dyDescent="0.25">
      <c r="B124" s="2"/>
      <c r="C124" s="2"/>
      <c r="D124" s="2"/>
      <c r="E124" s="2"/>
      <c r="F124" s="2"/>
      <c r="G124" s="2"/>
      <c r="H124" s="2"/>
      <c r="I124" s="2"/>
      <c r="J124" s="2"/>
      <c r="M124" s="2"/>
      <c r="N124" s="2"/>
      <c r="O124" s="2"/>
      <c r="P124" s="2"/>
    </row>
    <row r="125" spans="2:16" x14ac:dyDescent="0.25">
      <c r="B125" s="2"/>
      <c r="C125" s="2"/>
      <c r="D125" s="2"/>
      <c r="E125" s="2"/>
      <c r="F125" s="2"/>
      <c r="G125" s="2"/>
      <c r="H125" s="2"/>
      <c r="I125" s="2"/>
      <c r="J125" s="2"/>
      <c r="M125" s="2"/>
      <c r="N125" s="2"/>
      <c r="O125" s="2"/>
      <c r="P125" s="2"/>
    </row>
    <row r="126" spans="2:16" x14ac:dyDescent="0.25">
      <c r="B126" s="2"/>
      <c r="C126" s="2"/>
      <c r="D126" s="2"/>
      <c r="E126" s="2"/>
      <c r="F126" s="2"/>
      <c r="G126" s="2"/>
      <c r="H126" s="2"/>
      <c r="I126" s="2"/>
      <c r="J126" s="2"/>
      <c r="M126" s="2"/>
      <c r="N126" s="2"/>
      <c r="O126" s="2"/>
      <c r="P126" s="2"/>
    </row>
    <row r="127" spans="2:16" x14ac:dyDescent="0.25">
      <c r="B127" s="2"/>
      <c r="C127" s="2"/>
      <c r="D127" s="2"/>
      <c r="E127" s="2"/>
      <c r="F127" s="2"/>
      <c r="G127" s="2"/>
      <c r="H127" s="2"/>
      <c r="I127" s="2"/>
      <c r="J127" s="2"/>
      <c r="M127" s="2"/>
      <c r="N127" s="2"/>
      <c r="O127" s="2"/>
      <c r="P127" s="2"/>
    </row>
    <row r="128" spans="2:16" x14ac:dyDescent="0.25">
      <c r="B128" s="2"/>
      <c r="C128" s="2"/>
      <c r="D128" s="2"/>
      <c r="E128" s="2"/>
      <c r="F128" s="2"/>
      <c r="G128" s="2"/>
      <c r="H128" s="2"/>
      <c r="I128" s="2"/>
      <c r="J128" s="2"/>
      <c r="M128" s="2"/>
      <c r="N128" s="2"/>
      <c r="O128" s="2"/>
      <c r="P128" s="2"/>
    </row>
    <row r="129" spans="2:16" x14ac:dyDescent="0.25">
      <c r="B129" s="2"/>
      <c r="C129" s="2"/>
      <c r="D129" s="2"/>
      <c r="E129" s="2"/>
      <c r="F129" s="2"/>
      <c r="G129" s="2"/>
      <c r="H129" s="2"/>
      <c r="I129" s="2"/>
      <c r="J129" s="2"/>
      <c r="M129" s="2"/>
      <c r="N129" s="2"/>
      <c r="O129" s="2"/>
      <c r="P129" s="2"/>
    </row>
    <row r="130" spans="2:16" x14ac:dyDescent="0.25">
      <c r="B130" s="2"/>
      <c r="C130" s="2"/>
      <c r="D130" s="2"/>
      <c r="E130" s="2"/>
      <c r="F130" s="2"/>
      <c r="G130" s="2"/>
      <c r="H130" s="2"/>
      <c r="I130" s="2"/>
      <c r="J130" s="2"/>
      <c r="M130" s="2"/>
      <c r="N130" s="2"/>
      <c r="O130" s="2"/>
      <c r="P130" s="2"/>
    </row>
    <row r="131" spans="2:16" x14ac:dyDescent="0.25">
      <c r="B131" s="2"/>
      <c r="C131" s="2"/>
      <c r="D131" s="2"/>
      <c r="E131" s="2"/>
      <c r="F131" s="2"/>
      <c r="G131" s="2"/>
      <c r="H131" s="2"/>
      <c r="I131" s="2"/>
      <c r="J131" s="2"/>
      <c r="M131" s="2"/>
      <c r="N131" s="2"/>
      <c r="O131" s="2"/>
      <c r="P131" s="2"/>
    </row>
    <row r="132" spans="2:16" x14ac:dyDescent="0.25">
      <c r="B132" s="2"/>
      <c r="C132" s="2"/>
      <c r="D132" s="2"/>
      <c r="E132" s="2"/>
      <c r="F132" s="2"/>
      <c r="G132" s="2"/>
      <c r="H132" s="2"/>
      <c r="I132" s="2"/>
      <c r="J132" s="2"/>
      <c r="M132" s="2"/>
      <c r="N132" s="2"/>
      <c r="O132" s="2"/>
      <c r="P132" s="2"/>
    </row>
    <row r="133" spans="2:16" x14ac:dyDescent="0.25">
      <c r="B133" s="2"/>
      <c r="C133" s="2"/>
      <c r="D133" s="2"/>
      <c r="E133" s="2"/>
      <c r="F133" s="2"/>
      <c r="G133" s="2"/>
      <c r="H133" s="2"/>
      <c r="I133" s="2"/>
      <c r="J133" s="2"/>
      <c r="M133" s="2"/>
      <c r="N133" s="2"/>
      <c r="O133" s="2"/>
      <c r="P133" s="2"/>
    </row>
    <row r="134" spans="2:16" x14ac:dyDescent="0.25">
      <c r="B134" s="2"/>
      <c r="C134" s="2"/>
      <c r="D134" s="2"/>
      <c r="E134" s="2"/>
      <c r="F134" s="2"/>
      <c r="G134" s="2"/>
      <c r="H134" s="2"/>
      <c r="I134" s="2"/>
      <c r="J134" s="2"/>
      <c r="M134" s="2"/>
      <c r="N134" s="2"/>
      <c r="O134" s="2"/>
      <c r="P134" s="2"/>
    </row>
    <row r="135" spans="2:16" x14ac:dyDescent="0.25">
      <c r="B135" s="2"/>
      <c r="C135" s="2"/>
      <c r="D135" s="2"/>
      <c r="E135" s="2"/>
      <c r="F135" s="2"/>
      <c r="G135" s="2"/>
      <c r="H135" s="2"/>
      <c r="I135" s="2"/>
      <c r="J135" s="2"/>
      <c r="M135" s="2"/>
      <c r="N135" s="2"/>
      <c r="O135" s="2"/>
      <c r="P135" s="2"/>
    </row>
    <row r="136" spans="2:16" x14ac:dyDescent="0.25">
      <c r="B136" s="2"/>
      <c r="C136" s="2"/>
      <c r="D136" s="2"/>
      <c r="E136" s="2"/>
      <c r="F136" s="2"/>
      <c r="G136" s="2"/>
      <c r="H136" s="2"/>
      <c r="I136" s="2"/>
      <c r="J136" s="2"/>
      <c r="M136" s="2"/>
      <c r="N136" s="2"/>
      <c r="O136" s="2"/>
      <c r="P136" s="2"/>
    </row>
    <row r="137" spans="2:16" x14ac:dyDescent="0.25">
      <c r="B137" s="2"/>
      <c r="C137" s="2"/>
      <c r="D137" s="2"/>
      <c r="E137" s="2"/>
      <c r="F137" s="2"/>
      <c r="G137" s="2"/>
      <c r="H137" s="2"/>
      <c r="I137" s="2"/>
      <c r="J137" s="2"/>
      <c r="M137" s="2"/>
      <c r="N137" s="2"/>
      <c r="O137" s="2"/>
      <c r="P137" s="2"/>
    </row>
    <row r="138" spans="2:16" x14ac:dyDescent="0.25">
      <c r="B138" s="2"/>
      <c r="C138" s="2"/>
      <c r="D138" s="2"/>
      <c r="E138" s="2"/>
      <c r="F138" s="2"/>
      <c r="G138" s="2"/>
      <c r="H138" s="2"/>
      <c r="I138" s="2"/>
      <c r="J138" s="2"/>
      <c r="M138" s="2"/>
      <c r="N138" s="2"/>
      <c r="O138" s="2"/>
      <c r="P138" s="2"/>
    </row>
    <row r="139" spans="2:16" x14ac:dyDescent="0.25">
      <c r="B139" s="2"/>
      <c r="C139" s="2"/>
      <c r="D139" s="2"/>
      <c r="E139" s="2"/>
      <c r="F139" s="2"/>
      <c r="G139" s="2"/>
      <c r="H139" s="2"/>
      <c r="I139" s="2"/>
      <c r="J139" s="2"/>
      <c r="M139" s="2"/>
      <c r="N139" s="2"/>
      <c r="O139" s="2"/>
      <c r="P139" s="2"/>
    </row>
    <row r="140" spans="2:16" x14ac:dyDescent="0.25">
      <c r="B140" s="2"/>
      <c r="C140" s="2"/>
      <c r="D140" s="2"/>
      <c r="E140" s="2"/>
      <c r="F140" s="2"/>
      <c r="G140" s="2"/>
      <c r="H140" s="2"/>
      <c r="I140" s="2"/>
      <c r="J140" s="2"/>
      <c r="M140" s="2"/>
      <c r="N140" s="2"/>
      <c r="O140" s="2"/>
      <c r="P140" s="2"/>
    </row>
    <row r="141" spans="2:16" x14ac:dyDescent="0.25">
      <c r="B141" s="2"/>
      <c r="C141" s="2"/>
      <c r="D141" s="2"/>
      <c r="E141" s="2"/>
      <c r="F141" s="2"/>
      <c r="G141" s="2"/>
      <c r="H141" s="2"/>
      <c r="I141" s="2"/>
      <c r="J141" s="2"/>
    </row>
    <row r="142" spans="2:16" x14ac:dyDescent="0.25">
      <c r="B142" s="2"/>
      <c r="C142" s="2"/>
      <c r="D142" s="2"/>
      <c r="E142" s="2"/>
      <c r="F142" s="2"/>
      <c r="G142" s="2"/>
      <c r="H142" s="2"/>
      <c r="I142" s="2"/>
      <c r="J142" s="2"/>
    </row>
    <row r="143" spans="2:16" x14ac:dyDescent="0.25">
      <c r="B143" s="2"/>
      <c r="C143" s="2"/>
      <c r="D143" s="2"/>
      <c r="E143" s="2"/>
      <c r="F143" s="2"/>
      <c r="G143" s="2"/>
      <c r="H143" s="2"/>
      <c r="I143" s="2"/>
      <c r="J143" s="2"/>
    </row>
    <row r="144" spans="2:16" x14ac:dyDescent="0.25">
      <c r="B144" s="2"/>
      <c r="C144" s="2"/>
      <c r="D144" s="2"/>
      <c r="E144" s="2"/>
      <c r="F144" s="2"/>
      <c r="G144" s="2"/>
      <c r="H144" s="2"/>
      <c r="I144" s="2"/>
      <c r="J144" s="2"/>
    </row>
    <row r="145" spans="1:16" x14ac:dyDescent="0.25">
      <c r="B145" s="2"/>
      <c r="C145" s="2"/>
      <c r="D145" s="2"/>
      <c r="E145" s="2"/>
      <c r="F145" s="2"/>
      <c r="G145" s="2"/>
      <c r="H145" s="2"/>
      <c r="I145" s="2"/>
      <c r="J145" s="2"/>
    </row>
    <row r="146" spans="1:16" x14ac:dyDescent="0.25">
      <c r="B146" s="2"/>
      <c r="C146" s="2"/>
      <c r="D146" s="2"/>
      <c r="E146" s="2"/>
      <c r="F146" s="2"/>
      <c r="G146" s="2"/>
      <c r="H146" s="2"/>
      <c r="I146" s="2"/>
      <c r="J146" s="2"/>
    </row>
    <row r="147" spans="1:16" s="5" customFormat="1" x14ac:dyDescent="0.25">
      <c r="A147"/>
      <c r="B147" s="2"/>
      <c r="C147" s="2"/>
      <c r="D147" s="2"/>
      <c r="E147" s="2"/>
      <c r="F147" s="2"/>
      <c r="G147" s="2"/>
      <c r="H147" s="2"/>
      <c r="I147" s="2"/>
      <c r="J147" s="2"/>
      <c r="K147" s="3"/>
      <c r="M147"/>
      <c r="N147"/>
      <c r="O147"/>
      <c r="P147"/>
    </row>
    <row r="148" spans="1:16" s="5" customFormat="1" x14ac:dyDescent="0.25">
      <c r="A148"/>
      <c r="B148" s="2"/>
      <c r="C148" s="2"/>
      <c r="D148" s="2"/>
      <c r="E148" s="2"/>
      <c r="F148" s="2"/>
      <c r="G148" s="2"/>
      <c r="H148" s="2"/>
      <c r="I148" s="2"/>
      <c r="J148" s="2"/>
      <c r="K148" s="3"/>
      <c r="M148"/>
      <c r="N148"/>
      <c r="O148"/>
      <c r="P148"/>
    </row>
    <row r="149" spans="1:16" s="5" customFormat="1" x14ac:dyDescent="0.25">
      <c r="A149"/>
      <c r="B149" s="2"/>
      <c r="C149" s="2"/>
      <c r="D149" s="2"/>
      <c r="E149" s="2"/>
      <c r="F149" s="2"/>
      <c r="G149" s="2"/>
      <c r="H149" s="2"/>
      <c r="I149" s="2"/>
      <c r="J149" s="2"/>
      <c r="K149" s="3"/>
      <c r="M149"/>
      <c r="N149"/>
      <c r="O149"/>
      <c r="P149"/>
    </row>
    <row r="150" spans="1:16" s="5" customFormat="1" x14ac:dyDescent="0.25">
      <c r="A150"/>
      <c r="B150" s="2"/>
      <c r="C150" s="2"/>
      <c r="D150" s="2"/>
      <c r="E150" s="2"/>
      <c r="F150" s="2"/>
      <c r="G150" s="2"/>
      <c r="H150" s="2"/>
      <c r="I150" s="2"/>
      <c r="J150" s="2"/>
      <c r="K150" s="3"/>
      <c r="M150"/>
      <c r="N150"/>
      <c r="O150"/>
      <c r="P150"/>
    </row>
    <row r="151" spans="1:16" s="5" customFormat="1" x14ac:dyDescent="0.25">
      <c r="A151"/>
      <c r="B151" s="2"/>
      <c r="C151" s="2"/>
      <c r="D151" s="2"/>
      <c r="E151" s="2"/>
      <c r="F151" s="2"/>
      <c r="G151" s="2"/>
      <c r="H151" s="2"/>
      <c r="I151" s="2"/>
      <c r="J151" s="2"/>
      <c r="K151" s="3"/>
      <c r="M151"/>
      <c r="N151"/>
      <c r="O151"/>
      <c r="P151"/>
    </row>
  </sheetData>
  <mergeCells count="4">
    <mergeCell ref="A47:C47"/>
    <mergeCell ref="B3:D3"/>
    <mergeCell ref="E3:G3"/>
    <mergeCell ref="H3:J3"/>
  </mergeCells>
  <pageMargins left="0.28000000000000003" right="0.43" top="0.26" bottom="0.28999999999999998" header="0.3" footer="0.3"/>
  <pageSetup paperSize="9" scale="5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FA14FA7C966AE418E167A1456EE1510" ma:contentTypeVersion="6" ma:contentTypeDescription="Create a new document." ma:contentTypeScope="" ma:versionID="c68d11d760ebed64a40be22a20afadb6">
  <xsd:schema xmlns:xsd="http://www.w3.org/2001/XMLSchema" xmlns:xs="http://www.w3.org/2001/XMLSchema" xmlns:p="http://schemas.microsoft.com/office/2006/metadata/properties" xmlns:ns2="4264e746-2a5c-480a-b09f-f69019c1e381" xmlns:ns3="76fac416-6cbf-4037-951e-ea033c19bb7c" targetNamespace="http://schemas.microsoft.com/office/2006/metadata/properties" ma:root="true" ma:fieldsID="90391a0a8163edc1ba1ab5e562f81673" ns2:_="" ns3:_="">
    <xsd:import namespace="4264e746-2a5c-480a-b09f-f69019c1e381"/>
    <xsd:import namespace="76fac416-6cbf-4037-951e-ea033c19bb7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64e746-2a5c-480a-b09f-f69019c1e38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fac416-6cbf-4037-951e-ea033c19bb7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868D8B3-0C37-43AA-BA18-82304B948952}"/>
</file>

<file path=customXml/itemProps2.xml><?xml version="1.0" encoding="utf-8"?>
<ds:datastoreItem xmlns:ds="http://schemas.openxmlformats.org/officeDocument/2006/customXml" ds:itemID="{40C1EBD2-C6F2-4334-97D5-C121C54524A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2022-23 DSG (20.07.22)</vt:lpstr>
      <vt:lpstr>'2022-23 DSG (20.07.22)'!Print_Area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Stevenson, Debbie</dc:creator>
  <cp:lastModifiedBy>Crawford, Suzie</cp:lastModifiedBy>
  <dcterms:created xsi:type="dcterms:W3CDTF">2024-04-08T12:35:43Z</dcterms:created>
  <dcterms:modified xsi:type="dcterms:W3CDTF">2024-04-08T15:25:07Z</dcterms:modified>
</cp:coreProperties>
</file>